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20" yWindow="510" windowWidth="13740" windowHeight="8445"/>
  </bookViews>
  <sheets>
    <sheet name="Plan1" sheetId="1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M4" i="1"/>
  <c r="Z4" s="1"/>
  <c r="M13"/>
  <c r="Z13" s="1"/>
  <c r="M6"/>
  <c r="Z6" s="1"/>
  <c r="M11"/>
  <c r="Z11" s="1"/>
  <c r="M37"/>
  <c r="Z37" s="1"/>
  <c r="M25"/>
  <c r="Z25" s="1"/>
  <c r="M27"/>
  <c r="Z27" s="1"/>
  <c r="M8"/>
  <c r="Z8" s="1"/>
  <c r="M12"/>
  <c r="Z12" s="1"/>
  <c r="M19"/>
  <c r="Z19" s="1"/>
  <c r="M24"/>
  <c r="Z24" s="1"/>
  <c r="M36"/>
  <c r="Z36" s="1"/>
  <c r="M41"/>
  <c r="Z41" s="1"/>
  <c r="M28"/>
  <c r="Z28" s="1"/>
  <c r="M29"/>
  <c r="Z29" s="1"/>
  <c r="M18"/>
  <c r="Z18" s="1"/>
  <c r="M22"/>
  <c r="Z22" s="1"/>
  <c r="M33"/>
  <c r="Z33" s="1"/>
  <c r="M42"/>
  <c r="Z42" s="1"/>
  <c r="M26"/>
  <c r="Z26" s="1"/>
  <c r="M34"/>
  <c r="Z34" s="1"/>
  <c r="M16"/>
  <c r="Z16" s="1"/>
  <c r="M43"/>
  <c r="Z43" s="1"/>
  <c r="M7"/>
  <c r="Z7" s="1"/>
  <c r="M5"/>
  <c r="Z5" s="1"/>
  <c r="M15"/>
  <c r="Z15" s="1"/>
  <c r="M23"/>
  <c r="Z23" s="1"/>
  <c r="M32"/>
  <c r="Z32" s="1"/>
  <c r="M14"/>
  <c r="Z14" s="1"/>
  <c r="M31"/>
  <c r="Z31" s="1"/>
  <c r="M3"/>
  <c r="Z3" s="1"/>
  <c r="M17"/>
  <c r="Z17" s="1"/>
  <c r="M38"/>
  <c r="Z38" s="1"/>
  <c r="M40"/>
  <c r="Z40" s="1"/>
  <c r="M21"/>
  <c r="Z21" s="1"/>
  <c r="M39"/>
  <c r="Z39" s="1"/>
  <c r="M20"/>
  <c r="Z20" s="1"/>
  <c r="M35"/>
  <c r="Z35" s="1"/>
  <c r="M9"/>
  <c r="Z9" s="1"/>
  <c r="M10"/>
  <c r="Z10" s="1"/>
  <c r="M30"/>
  <c r="Z30" s="1"/>
  <c r="AE6"/>
  <c r="AE11"/>
  <c r="AE37"/>
  <c r="AE25"/>
  <c r="AE27"/>
  <c r="AE8"/>
  <c r="AE12"/>
  <c r="AE19"/>
  <c r="AE24"/>
  <c r="AE36"/>
  <c r="AE41"/>
  <c r="AE28"/>
  <c r="AE29"/>
  <c r="AE18"/>
  <c r="AE22"/>
  <c r="AE33"/>
  <c r="AE42"/>
  <c r="AE26"/>
  <c r="AE34"/>
  <c r="AE16"/>
  <c r="AE43"/>
  <c r="AE7"/>
  <c r="AE5"/>
  <c r="AE13"/>
  <c r="AE15"/>
  <c r="AE23"/>
  <c r="AE32"/>
  <c r="AE14"/>
  <c r="AE31"/>
  <c r="AE3"/>
  <c r="AE17"/>
  <c r="AE38"/>
  <c r="AE40"/>
  <c r="AE21"/>
  <c r="AE39"/>
  <c r="AE20"/>
  <c r="AE35"/>
  <c r="AE9"/>
  <c r="AE10"/>
  <c r="AE30"/>
  <c r="AE4"/>
  <c r="AI6"/>
  <c r="AI11"/>
  <c r="AI37"/>
  <c r="AI25"/>
  <c r="AI27"/>
  <c r="AI8"/>
  <c r="AI12"/>
  <c r="AI19"/>
  <c r="AI24"/>
  <c r="AI36"/>
  <c r="AI41"/>
  <c r="AI28"/>
  <c r="AI29"/>
  <c r="AI18"/>
  <c r="AI22"/>
  <c r="AI33"/>
  <c r="AI42"/>
  <c r="AI26"/>
  <c r="AI34"/>
  <c r="AI16"/>
  <c r="AI43"/>
  <c r="AI7"/>
  <c r="AI5"/>
  <c r="AI13"/>
  <c r="AI15"/>
  <c r="AI23"/>
  <c r="AI32"/>
  <c r="AI14"/>
  <c r="AI31"/>
  <c r="AI3"/>
  <c r="AI17"/>
  <c r="AI38"/>
  <c r="AI40"/>
  <c r="AI21"/>
  <c r="AI39"/>
  <c r="AI20"/>
  <c r="AI35"/>
  <c r="AI9"/>
  <c r="AI10"/>
  <c r="AI30"/>
  <c r="AI4"/>
  <c r="H6"/>
  <c r="H4"/>
  <c r="H11"/>
  <c r="H37"/>
  <c r="H27"/>
  <c r="H25"/>
  <c r="H12"/>
  <c r="H8"/>
  <c r="H24"/>
  <c r="H19"/>
  <c r="H36"/>
  <c r="H41"/>
  <c r="H28"/>
  <c r="H29"/>
  <c r="H22"/>
  <c r="H18"/>
  <c r="H33"/>
  <c r="H42"/>
  <c r="H34"/>
  <c r="H26"/>
  <c r="H43"/>
  <c r="H16"/>
  <c r="H7"/>
  <c r="H5"/>
  <c r="H13"/>
  <c r="H15"/>
  <c r="H23"/>
  <c r="H32"/>
  <c r="H31"/>
  <c r="H14"/>
  <c r="H3"/>
  <c r="H17"/>
  <c r="H40"/>
  <c r="H38"/>
  <c r="H21"/>
  <c r="H39"/>
  <c r="H20"/>
  <c r="H35"/>
  <c r="H9"/>
  <c r="H10"/>
  <c r="H30"/>
  <c r="AF35" l="1"/>
  <c r="AJ35" s="1"/>
  <c r="AK35" s="1"/>
  <c r="AF37"/>
  <c r="AJ37" s="1"/>
  <c r="AK37" s="1"/>
  <c r="AF32"/>
  <c r="AJ32" s="1"/>
  <c r="AK32" s="1"/>
  <c r="AF40"/>
  <c r="AF43"/>
  <c r="AF34"/>
  <c r="AF22"/>
  <c r="AF24"/>
  <c r="AF42"/>
  <c r="AJ42" s="1"/>
  <c r="AK42" s="1"/>
  <c r="AF41"/>
  <c r="AJ41" s="1"/>
  <c r="AK41" s="1"/>
  <c r="AF29"/>
  <c r="AJ29" s="1"/>
  <c r="AK29" s="1"/>
  <c r="AF5"/>
  <c r="AJ5" s="1"/>
  <c r="AK5" s="1"/>
  <c r="AF30"/>
  <c r="AJ30" s="1"/>
  <c r="AK30" s="1"/>
  <c r="AF20"/>
  <c r="AJ20" s="1"/>
  <c r="AK20" s="1"/>
  <c r="AF3"/>
  <c r="AJ3" s="1"/>
  <c r="AK3" s="1"/>
  <c r="AF13"/>
  <c r="AJ13" s="1"/>
  <c r="AK13" s="1"/>
  <c r="AF7"/>
  <c r="AJ7" s="1"/>
  <c r="AK7" s="1"/>
  <c r="AF28"/>
  <c r="AJ28" s="1"/>
  <c r="AK28" s="1"/>
  <c r="AF36"/>
  <c r="AJ36" s="1"/>
  <c r="AK36" s="1"/>
  <c r="AF11"/>
  <c r="AJ11" s="1"/>
  <c r="AK11" s="1"/>
  <c r="AF38"/>
  <c r="AJ38" s="1"/>
  <c r="AK38" s="1"/>
  <c r="AF26"/>
  <c r="AJ26" s="1"/>
  <c r="AK26" s="1"/>
  <c r="AF18"/>
  <c r="AJ18" s="1"/>
  <c r="AK18" s="1"/>
  <c r="AF19"/>
  <c r="AJ19" s="1"/>
  <c r="AK19" s="1"/>
  <c r="AF8"/>
  <c r="AF25"/>
  <c r="AJ25" s="1"/>
  <c r="AK25" s="1"/>
  <c r="AF9"/>
  <c r="AJ9" s="1"/>
  <c r="AK9" s="1"/>
  <c r="AF27"/>
  <c r="AF4"/>
  <c r="AJ4" s="1"/>
  <c r="AK4" s="1"/>
  <c r="AF23"/>
  <c r="AJ23" s="1"/>
  <c r="AK23" s="1"/>
  <c r="AF16"/>
  <c r="AJ16" s="1"/>
  <c r="AK16" s="1"/>
  <c r="AF10"/>
  <c r="AJ10" s="1"/>
  <c r="AK10" s="1"/>
  <c r="AF12"/>
  <c r="AF39"/>
  <c r="AJ39" s="1"/>
  <c r="AK39" s="1"/>
  <c r="AF21"/>
  <c r="AJ21" s="1"/>
  <c r="AK21" s="1"/>
  <c r="AF33"/>
  <c r="AJ33" s="1"/>
  <c r="AK33" s="1"/>
  <c r="AF15"/>
  <c r="AJ15" s="1"/>
  <c r="AK15" s="1"/>
  <c r="AF17"/>
  <c r="AJ17" s="1"/>
  <c r="AK17" s="1"/>
  <c r="AF14"/>
  <c r="AF31"/>
  <c r="AJ31" s="1"/>
  <c r="AK31" s="1"/>
  <c r="AF6"/>
  <c r="AJ6" s="1"/>
  <c r="AK6" s="1"/>
  <c r="AJ14"/>
  <c r="AK14" s="1"/>
  <c r="AJ8"/>
  <c r="AK8" s="1"/>
  <c r="AJ40"/>
  <c r="AK40" s="1"/>
  <c r="AJ43"/>
  <c r="AK43" s="1"/>
  <c r="AJ34"/>
  <c r="AK34" s="1"/>
  <c r="AJ22"/>
  <c r="AK22" s="1"/>
  <c r="AJ24"/>
  <c r="AK24" s="1"/>
  <c r="AJ12"/>
  <c r="AK12" s="1"/>
  <c r="AJ27"/>
  <c r="AK27" s="1"/>
</calcChain>
</file>

<file path=xl/comments1.xml><?xml version="1.0" encoding="utf-8"?>
<comments xmlns="http://schemas.openxmlformats.org/spreadsheetml/2006/main">
  <authors>
    <author>Marco Aurelio Gerosa</author>
  </authors>
  <commentList>
    <comment ref="N3" authorId="0">
      <text>
        <r>
          <rPr>
            <b/>
            <sz val="10"/>
            <color indexed="81"/>
            <rFont val="Tahoma"/>
          </rPr>
          <t>Marco Aurelio Gerosa:</t>
        </r>
        <r>
          <rPr>
            <sz val="10"/>
            <color indexed="81"/>
            <rFont val="Tahoma"/>
          </rPr>
          <t xml:space="preserve">
Apresentaram muito bem. Colocaram exemplos práticos sob demanda. Mostraram segurança, com exceção do último a apresentar. </t>
        </r>
      </text>
    </comment>
    <comment ref="AA3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Apresentação objetiva e didática, com bons exemplos.</t>
        </r>
      </text>
    </comment>
    <comment ref="AC3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Ótimo uso de tecnologias. O suporte a IC poderia ser aprimorado.</t>
        </r>
      </text>
    </comment>
    <comment ref="AC4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Não integrou várias tecnologias. Bom visual. Bons recursos web 2.0, mas poderiam ser mais sofisticados, ex: recomendação e agrupamento.</t>
        </r>
      </text>
    </comment>
    <comment ref="N5" authorId="0">
      <text>
        <r>
          <rPr>
            <b/>
            <sz val="10"/>
            <color indexed="81"/>
            <rFont val="Tahoma"/>
          </rPr>
          <t>Marco Aurelio Gerosa:</t>
        </r>
        <r>
          <rPr>
            <sz val="10"/>
            <color indexed="81"/>
            <rFont val="Tahoma"/>
          </rPr>
          <t xml:space="preserve">
Ficaram muito tempo em um histórico desnecessário. Faltou firmeza e tom de voz na apresentação. Palavras em espanhol nos slides. A apresentação não foi didática. Pontos importantes ficaram de fora.</t>
        </r>
      </text>
    </comment>
    <comment ref="AA5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Exemplo ficou incompleto. Palavras escritas erroneamente nos slides. A parte inicial ficou desconexa com a parte prática.</t>
        </r>
      </text>
    </comment>
    <comment ref="AC5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Bastante funcionalidades implementadas. Bom suporte a IC, mas que poderia ser melhorado em alguns pontos.</t>
        </r>
      </text>
    </comment>
    <comment ref="AC6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Não integrou várias tecnologias. Bom visual. Bons recursos web 2.0, mas poderiam ser mais sofisticados, ex: recomendação e agrupamento.</t>
        </r>
      </text>
    </comment>
    <comment ref="N7" authorId="0">
      <text>
        <r>
          <rPr>
            <b/>
            <sz val="10"/>
            <color indexed="81"/>
            <rFont val="Tahoma"/>
          </rPr>
          <t>Marco Aurelio Gerosa:</t>
        </r>
        <r>
          <rPr>
            <sz val="10"/>
            <color indexed="81"/>
            <rFont val="Tahoma"/>
          </rPr>
          <t xml:space="preserve">
A apresentação não foi muito didática comparado com as outras. Um dos componentes do grupo não mostrou segurança. Alguns pontos importantes ficaram de fora e detalhes não importantes foram incluídos. Houve atraso para iniciar.
</t>
        </r>
      </text>
    </comment>
    <comment ref="N8" authorId="0">
      <text>
        <r>
          <rPr>
            <b/>
            <sz val="10"/>
            <color indexed="81"/>
            <rFont val="Tahoma"/>
          </rPr>
          <t>Marco Aurelio Gerosa:</t>
        </r>
        <r>
          <rPr>
            <sz val="10"/>
            <color indexed="81"/>
            <rFont val="Tahoma"/>
          </rPr>
          <t xml:space="preserve">
A apresentação não foi muito didática comparado com as outras. Um dos componentes do grupo não mostrou segurança. Alguns pontos importantes ficaram de fora e detalhes não importantes foram incluídos. Houve atraso para iniciar.
</t>
        </r>
      </text>
    </comment>
    <comment ref="AA8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Não levou em consideração o que já havia sido apresentado anteriormente por outros grupos. Por ser no final, poderia ter sido mais focada. Algumas partes da apresentação não ficaram clara. Estourou o tempo. Os exemplos ficaram bons, mas poderia ser melhor explorados.</t>
        </r>
      </text>
    </comment>
    <comment ref="AC8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Usou sistemas de recomendação, tag cloud. A usabiliadade não está legal. Falou algumas integrações de tecnologias.</t>
        </r>
      </text>
    </comment>
    <comment ref="N9" authorId="0">
      <text>
        <r>
          <rPr>
            <b/>
            <sz val="10"/>
            <color indexed="81"/>
            <rFont val="Tahoma"/>
          </rPr>
          <t>Marco Aurelio Gerosa:</t>
        </r>
        <r>
          <rPr>
            <sz val="10"/>
            <color indexed="81"/>
            <rFont val="Tahoma"/>
          </rPr>
          <t xml:space="preserve">
Muito boa a apresentação. Muito didática e ilustrada. Todos mostraram segurança e apresentaram bem.
</t>
        </r>
      </text>
    </comment>
    <comment ref="AC9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O suporte a IC poderia ser melhor aplicado.</t>
        </r>
      </text>
    </comment>
    <comment ref="N10" authorId="0">
      <text>
        <r>
          <rPr>
            <b/>
            <sz val="10"/>
            <color indexed="81"/>
            <rFont val="Tahoma"/>
          </rPr>
          <t>Marco Aurelio Gerosa:</t>
        </r>
        <r>
          <rPr>
            <sz val="10"/>
            <color indexed="81"/>
            <rFont val="Tahoma"/>
          </rPr>
          <t xml:space="preserve">
Muito boa a apresentação. Muito didática e ilustrada. Todos mostraram segurança e apresentaram bem.
</t>
        </r>
      </text>
    </comment>
    <comment ref="AC10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O suporte a IC poderia ser melhor aplicado.</t>
        </r>
      </text>
    </comment>
    <comment ref="N12" authorId="0">
      <text>
        <r>
          <rPr>
            <b/>
            <sz val="10"/>
            <color indexed="81"/>
            <rFont val="Tahoma"/>
          </rPr>
          <t>Marco Aurelio Gerosa:</t>
        </r>
        <r>
          <rPr>
            <sz val="10"/>
            <color indexed="81"/>
            <rFont val="Tahoma"/>
          </rPr>
          <t xml:space="preserve">
A apresentação não foi muito didática comparado com as outras. Um dos componentes do grupo não mostrou segurança. Alguns pontos importantes ficaram de fora e detalhes não importantes foram incluídos. Houve atraso para iniciar.
</t>
        </r>
      </text>
    </comment>
    <comment ref="AA12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Não levou em consideração o que já havia sido apresentado anteriormente por outros grupos. Por ser no final, poderia ter sido mais focada. Algumas partes da apresentação não ficaram clara. Estourou o tempo. Os exemplos ficaram bons, mas poderia ser melhor explorados.</t>
        </r>
      </text>
    </comment>
    <comment ref="AC12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Usou sistemas de recomendação, tag cloud. A usabiliadade não está legal. Falou algumas integrações de tecnologias.</t>
        </r>
      </text>
    </comment>
    <comment ref="N13" authorId="0">
      <text>
        <r>
          <rPr>
            <b/>
            <sz val="10"/>
            <color indexed="81"/>
            <rFont val="Tahoma"/>
          </rPr>
          <t>Marco Aurelio Gerosa:</t>
        </r>
        <r>
          <rPr>
            <sz val="10"/>
            <color indexed="81"/>
            <rFont val="Tahoma"/>
          </rPr>
          <t xml:space="preserve">
Ficaram muito tempo em um histórico desnecessário. Faltou firmeza e tom de voz na apresentação. Palavras em espanhol nos slides. A apresentação não foi didática. Pontos importantes ficaram de fora.</t>
        </r>
      </text>
    </comment>
    <comment ref="AA13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Exemplo ficou incompleto. Palavras escritas erroneamente nos slides. A parte inicial ficou desconexa com a parte prática.</t>
        </r>
      </text>
    </comment>
    <comment ref="AC13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Bastante funcionalidades implementadas. Bom suporte a IC, mas que poderia ser melhorado em alguns pontos.</t>
        </r>
      </text>
    </comment>
    <comment ref="N14" authorId="0">
      <text>
        <r>
          <rPr>
            <b/>
            <sz val="10"/>
            <color indexed="81"/>
            <rFont val="Tahoma"/>
          </rPr>
          <t>Marco Aurelio Gerosa:</t>
        </r>
        <r>
          <rPr>
            <sz val="10"/>
            <color indexed="81"/>
            <rFont val="Tahoma"/>
          </rPr>
          <t xml:space="preserve">
Apresentaram muito bem. Colocaram exemplos práticos sob demanda. Mostraram segurança, com exceção do último a apresentar. </t>
        </r>
      </text>
    </comment>
    <comment ref="N15" authorId="0">
      <text>
        <r>
          <rPr>
            <b/>
            <sz val="10"/>
            <color indexed="81"/>
            <rFont val="Tahoma"/>
          </rPr>
          <t>Marco Aurelio Gerosa:</t>
        </r>
        <r>
          <rPr>
            <sz val="10"/>
            <color indexed="81"/>
            <rFont val="Tahoma"/>
          </rPr>
          <t xml:space="preserve">
Ficaram muito tempo em um histórico desnecessário. Faltou firmeza e tom de voz na apresentação. Palavras em espanhol nos slides. A apresentação não foi didática. Pontos importantes ficaram de fora.</t>
        </r>
      </text>
    </comment>
    <comment ref="AA15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Problemas inicial de configuração de equipamento. Palavras grafadas incorretamente nos slides. Falou muito baixo. Faltou ligar mais ao tema de IC. A apresentação foi muito rápida (durou 4 minutos).</t>
        </r>
      </text>
    </comment>
    <comment ref="AC15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Bastante funcionalidades implementadas. Bom suporte a IC, mas que poderia ser melhorado em alguns pontos.</t>
        </r>
      </text>
    </comment>
    <comment ref="N16" authorId="0">
      <text>
        <r>
          <rPr>
            <b/>
            <sz val="10"/>
            <color indexed="81"/>
            <rFont val="Tahoma"/>
          </rPr>
          <t>Marco Aurelio Gerosa:</t>
        </r>
        <r>
          <rPr>
            <sz val="10"/>
            <color indexed="81"/>
            <rFont val="Tahoma"/>
          </rPr>
          <t xml:space="preserve">
Boa apresentação e didática. Porém alguns conceitos importantes ficaram de fora.</t>
        </r>
      </text>
    </comment>
    <comment ref="AC16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A interface do sistema pode ser bastante melhorada. O suporte a IC tambem.
</t>
        </r>
      </text>
    </comment>
    <comment ref="N17" authorId="0">
      <text>
        <r>
          <rPr>
            <b/>
            <sz val="10"/>
            <color indexed="81"/>
            <rFont val="Tahoma"/>
          </rPr>
          <t>Marco Aurelio Gerosa:</t>
        </r>
        <r>
          <rPr>
            <sz val="10"/>
            <color indexed="81"/>
            <rFont val="Tahoma"/>
          </rPr>
          <t xml:space="preserve">
Apresentaram muito bem. Colocaram exemplos práticos sob demanda. Mostraram segurança, com exceção do último a apresentar. </t>
        </r>
      </text>
    </comment>
    <comment ref="AA17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Apresentação objetiva e didática, com bons exemplos.</t>
        </r>
      </text>
    </comment>
    <comment ref="AC17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Ótimo uso de tecnologias. O suporte a IC poderia ser aprimorado.</t>
        </r>
      </text>
    </comment>
    <comment ref="N18" authorId="0">
      <text>
        <r>
          <rPr>
            <b/>
            <sz val="10"/>
            <color indexed="81"/>
            <rFont val="Tahoma"/>
          </rPr>
          <t>Marco Aurelio Gerosa:</t>
        </r>
        <r>
          <rPr>
            <sz val="10"/>
            <color indexed="81"/>
            <rFont val="Tahoma"/>
          </rPr>
          <t xml:space="preserve">
Falta de sincronismo e encadeamento. Confusão ao diferenciar as versões do Struts. Demostração ao vivo não funcionou.</t>
        </r>
      </text>
    </comment>
    <comment ref="N19" authorId="0">
      <text>
        <r>
          <rPr>
            <b/>
            <sz val="10"/>
            <color indexed="81"/>
            <rFont val="Tahoma"/>
          </rPr>
          <t>Marco Aurelio Gerosa:</t>
        </r>
        <r>
          <rPr>
            <sz val="10"/>
            <color indexed="81"/>
            <rFont val="Tahoma"/>
          </rPr>
          <t xml:space="preserve">
Falta de sincronismo e encadeamento. Confusão ao diferenciar as versões do Struts. Demostração ao vivo não funcionou.</t>
        </r>
      </text>
    </comment>
    <comment ref="AA19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O exemplo poderia ser voltado a sistemas web.</t>
        </r>
      </text>
    </comment>
    <comment ref="AC19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Integrou várias tecnologias e usou bons recursos da Web 2.0. </t>
        </r>
      </text>
    </comment>
    <comment ref="N20" authorId="0">
      <text>
        <r>
          <rPr>
            <b/>
            <sz val="10"/>
            <color indexed="81"/>
            <rFont val="Tahoma"/>
          </rPr>
          <t>Marco Aurelio Gerosa:</t>
        </r>
        <r>
          <rPr>
            <sz val="10"/>
            <color indexed="81"/>
            <rFont val="Tahoma"/>
          </rPr>
          <t xml:space="preserve">
A apresentação foi muito boa. Bem didática. Houve exemplos de código na medida certa. O maior problema foi o atraso para iniciar.</t>
        </r>
      </text>
    </comment>
    <comment ref="AA20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Muito boa apresentação.</t>
        </r>
      </text>
    </comment>
    <comment ref="AC20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Bom uso das tecnologias e de técnicas de IC. Tem que melhorar a interface.</t>
        </r>
      </text>
    </comment>
    <comment ref="N21" authorId="0">
      <text>
        <r>
          <rPr>
            <b/>
            <sz val="10"/>
            <color indexed="81"/>
            <rFont val="Tahoma"/>
          </rPr>
          <t>Marco Aurelio Gerosa:</t>
        </r>
        <r>
          <rPr>
            <sz val="10"/>
            <color indexed="81"/>
            <rFont val="Tahoma"/>
          </rPr>
          <t xml:space="preserve">
30 min de atraso para começar. No geral, mostraram segurança no assunto e complementaram uns aos outros na hora certa. Não observaram algumas recomendações do trabalho. Um dos componentes não apresentou bem.</t>
        </r>
      </text>
    </comment>
    <comment ref="AA21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Muitos exemplos de algoritmos em Python, sendo que a maior parte da turma não conhece a linguagem. Estourou muito o tempo.</t>
        </r>
      </text>
    </comment>
    <comment ref="AC21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O sistema está bem legal em termos de tecnologias. O suporte a IC pode ser aprimorado.</t>
        </r>
      </text>
    </comment>
    <comment ref="N22" authorId="0">
      <text>
        <r>
          <rPr>
            <b/>
            <sz val="10"/>
            <color indexed="81"/>
            <rFont val="Tahoma"/>
          </rPr>
          <t>Marco Aurelio Gerosa:</t>
        </r>
        <r>
          <rPr>
            <sz val="10"/>
            <color indexed="81"/>
            <rFont val="Tahoma"/>
          </rPr>
          <t xml:space="preserve">
Falta de sincronismo e encadeamento. Confusão ao diferenciar as versões do Struts. Demostração ao vivo não funcionou.</t>
        </r>
      </text>
    </comment>
    <comment ref="AA22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Não apresentou muita novidade em relação ao que já havia sido apresentado até então. O exemplo ficou muito limitado. Estourou o tempo.</t>
        </r>
      </text>
    </comment>
    <comment ref="AC22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Pouco suporte a IC. Integrou algumas tecnologias.</t>
        </r>
      </text>
    </comment>
    <comment ref="N23" authorId="0">
      <text>
        <r>
          <rPr>
            <b/>
            <sz val="10"/>
            <color indexed="81"/>
            <rFont val="Tahoma"/>
          </rPr>
          <t>Marco Aurelio Gerosa:</t>
        </r>
        <r>
          <rPr>
            <sz val="10"/>
            <color indexed="81"/>
            <rFont val="Tahoma"/>
          </rPr>
          <t xml:space="preserve">
Muito boa a apresentação e os exemplos desenvolvidos.</t>
        </r>
      </text>
    </comment>
    <comment ref="AA23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Boa apresentação. Poderia melhorar em alguns pontos apenas.
</t>
        </r>
      </text>
    </comment>
    <comment ref="AC23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Bom uso das tecnologias. O sistemas poderia ser melhorado em termos de funcionalidades, bem como o suporte a IC</t>
        </r>
      </text>
    </comment>
    <comment ref="N24" authorId="0">
      <text>
        <r>
          <rPr>
            <b/>
            <sz val="10"/>
            <color indexed="81"/>
            <rFont val="Tahoma"/>
          </rPr>
          <t>Marco Aurelio Gerosa:</t>
        </r>
        <r>
          <rPr>
            <sz val="10"/>
            <color indexed="81"/>
            <rFont val="Tahoma"/>
          </rPr>
          <t xml:space="preserve">
Falta de sincronismo e encadeamento. Confusão ao diferenciar as versões do Struts. Demostração ao vivo não funcionou.</t>
        </r>
      </text>
    </comment>
    <comment ref="AA24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O exemplo poderia ser voltado a sistemas web.</t>
        </r>
      </text>
    </comment>
    <comment ref="AC24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Integrou várias tecnologias e usou bons recursos da Web 2.0. </t>
        </r>
      </text>
    </comment>
    <comment ref="AA25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Parte da apresentação ficou muito focada no código. Poderia ter sido mais ilustrada com exemplos e conceitos. Um ponto positivo é que houve uma boa preocupação em deixar uma documentação para os colegas.</t>
        </r>
      </text>
    </comment>
    <comment ref="AC25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Integrou várias tecnologias, mas explorou pouco os recursos de IC</t>
        </r>
      </text>
    </comment>
    <comment ref="N26" authorId="0">
      <text>
        <r>
          <rPr>
            <b/>
            <sz val="10"/>
            <color indexed="81"/>
            <rFont val="Tahoma"/>
          </rPr>
          <t>Marco Aurelio Gerosa:</t>
        </r>
        <r>
          <rPr>
            <sz val="10"/>
            <color indexed="81"/>
            <rFont val="Tahoma"/>
          </rPr>
          <t xml:space="preserve">
30 min de atraso para começar. No geral, mostraram segurança no assunto e complementaram uns aos outros na hora certa. Não observaram algumas recomendações do trabalho. Um dos componentes não apresentou bem.</t>
        </r>
      </text>
    </comment>
    <comment ref="AA26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Atraso para começar. Um dos apresentadores não mostrou segurança. A apresentação poderia ser mais ilustrada com exemplos e figuras. Havia muito texto nos slides. A implementação ficou incompleta. Estorou o tempo.</t>
        </r>
      </text>
    </comment>
    <comment ref="AC26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Integração de algumas tecnologias. O suporte a IC poderia ser melhorado.</t>
        </r>
      </text>
    </comment>
    <comment ref="AA27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Parte da apresentação ficou muito focada no código. Poderia ter sido mais ilustrada com exemplos e conceitos. Um ponto positivo é que houve uma boa preocupação em deixar uma documentação para os colegas.</t>
        </r>
      </text>
    </comment>
    <comment ref="AC27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Integrou várias tecnologias, mas explorou pouco os recursos de IC</t>
        </r>
      </text>
    </comment>
    <comment ref="N28" authorId="0">
      <text>
        <r>
          <rPr>
            <b/>
            <sz val="10"/>
            <color indexed="81"/>
            <rFont val="Tahoma"/>
          </rPr>
          <t>Marco Aurelio Gerosa:</t>
        </r>
        <r>
          <rPr>
            <sz val="10"/>
            <color indexed="81"/>
            <rFont val="Tahoma"/>
          </rPr>
          <t xml:space="preserve">
Muito boa a apresentação. Muito didática e ilustrada. Todos mostraram segurança e apresentaram bem.
</t>
        </r>
      </text>
    </comment>
    <comment ref="AA28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Faltou discutir mais a relação com inteligência coletiva. A explicação do código não foi muito didática. Faltaram mais exemplos práticos de uso relacionados com sistemas web.</t>
        </r>
      </text>
    </comment>
    <comment ref="AC28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Bom uso de tecnologias. IC poderia ser melhor explorada.</t>
        </r>
      </text>
    </comment>
    <comment ref="N29" authorId="0">
      <text>
        <r>
          <rPr>
            <b/>
            <sz val="10"/>
            <color indexed="81"/>
            <rFont val="Tahoma"/>
          </rPr>
          <t>Marco Aurelio Gerosa:</t>
        </r>
        <r>
          <rPr>
            <sz val="10"/>
            <color indexed="81"/>
            <rFont val="Tahoma"/>
          </rPr>
          <t xml:space="preserve">
Muito boa a apresentação. Muito didática e ilustrada. Todos mostraram segurança e apresentaram bem.
</t>
        </r>
      </text>
    </comment>
    <comment ref="AA29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Faltou discutir mais a relação com inteligência coletiva. A explicação do código não foi muito didática. Faltaram mais exemplos práticos de uso relacionados com sistemas web.</t>
        </r>
      </text>
    </comment>
    <comment ref="AC29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Bom uso de tecnologias. IC poderia ser melhor explorada.</t>
        </r>
      </text>
    </comment>
    <comment ref="N30" authorId="0">
      <text>
        <r>
          <rPr>
            <b/>
            <sz val="10"/>
            <color indexed="81"/>
            <rFont val="Tahoma"/>
          </rPr>
          <t>Marco Aurelio Gerosa:</t>
        </r>
        <r>
          <rPr>
            <sz val="10"/>
            <color indexed="81"/>
            <rFont val="Tahoma"/>
          </rPr>
          <t xml:space="preserve">
A apresentação foi muito boa. Bem didática. Houve exemplos de código na medida certa. O maior problema foi o atraso para iniciar.</t>
        </r>
      </text>
    </comment>
    <comment ref="AA30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Atraso para começar. Um dos apresentadores não mostrou segurança. A apresentação poderia ser mais ilustrada com exemplos e figuras. Havia muito texto nos slides. A implementação ficou incompleta. Estorou o tempo.</t>
        </r>
      </text>
    </comment>
    <comment ref="N31" authorId="0">
      <text>
        <r>
          <rPr>
            <b/>
            <sz val="10"/>
            <color indexed="81"/>
            <rFont val="Tahoma"/>
          </rPr>
          <t>Marco Aurelio Gerosa:</t>
        </r>
        <r>
          <rPr>
            <sz val="10"/>
            <color indexed="81"/>
            <rFont val="Tahoma"/>
          </rPr>
          <t xml:space="preserve">
Apresentaram muito bem. Colocaram exemplos práticos sob demanda. Mostraram segurança, com exceção do último a apresentar. </t>
        </r>
      </text>
    </comment>
    <comment ref="AC31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O suporte a IC poderia ser melhorado.</t>
        </r>
      </text>
    </comment>
    <comment ref="N32" authorId="0">
      <text>
        <r>
          <rPr>
            <b/>
            <sz val="10"/>
            <color indexed="81"/>
            <rFont val="Tahoma"/>
          </rPr>
          <t>Marco Aurelio Gerosa:</t>
        </r>
        <r>
          <rPr>
            <sz val="10"/>
            <color indexed="81"/>
            <rFont val="Tahoma"/>
          </rPr>
          <t xml:space="preserve">
Muito boa a apresentação e os exemplos desenvolvidos.</t>
        </r>
      </text>
    </comment>
    <comment ref="AC32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Bom uso das tecnologias. O sistemas poderia ser melhorado em termos de funcionalidades, bem como o suporte a IC</t>
        </r>
      </text>
    </comment>
    <comment ref="N33" authorId="0">
      <text>
        <r>
          <rPr>
            <b/>
            <sz val="10"/>
            <color indexed="81"/>
            <rFont val="Tahoma"/>
          </rPr>
          <t>Marco Aurelio Gerosa:</t>
        </r>
        <r>
          <rPr>
            <sz val="10"/>
            <color indexed="81"/>
            <rFont val="Tahoma"/>
          </rPr>
          <t xml:space="preserve">
30 min de atraso para começar. No geral, mostraram segurança no assunto e complementaram uns aos outros na hora certa. Não observaram algumas recomendações do trabalho. Um dos componentes não apresentou bem.</t>
        </r>
      </text>
    </comment>
    <comment ref="AC33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Bom uso de Ajax e tecnologias. Bom uso de algoritmos de IC.
</t>
        </r>
      </text>
    </comment>
    <comment ref="N34" authorId="0">
      <text>
        <r>
          <rPr>
            <b/>
            <sz val="10"/>
            <color indexed="81"/>
            <rFont val="Tahoma"/>
          </rPr>
          <t>Marco Aurelio Gerosa:</t>
        </r>
        <r>
          <rPr>
            <sz val="10"/>
            <color indexed="81"/>
            <rFont val="Tahoma"/>
          </rPr>
          <t xml:space="preserve">
30 min de atraso para começar. No geral, mostraram segurança no assunto e complementaram uns aos outros na hora certa. Não observaram algumas recomendações do trabalho. Um dos componentes não apresentou bem.</t>
        </r>
      </text>
    </comment>
    <comment ref="AC34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Integração de algumas tecnologias. O suporte a IC poderia ser melhorado.</t>
        </r>
      </text>
    </comment>
    <comment ref="N35" authorId="0">
      <text>
        <r>
          <rPr>
            <b/>
            <sz val="10"/>
            <color indexed="81"/>
            <rFont val="Tahoma"/>
          </rPr>
          <t>Marco Aurelio Gerosa:</t>
        </r>
        <r>
          <rPr>
            <sz val="10"/>
            <color indexed="81"/>
            <rFont val="Tahoma"/>
          </rPr>
          <t xml:space="preserve">
A apresentação foi muito boa. Bem didática. Houve exemplos de código na medida certa. O maior problema foi o atraso para iniciar.</t>
        </r>
      </text>
    </comment>
    <comment ref="AA35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Muito boa apresentação.</t>
        </r>
      </text>
    </comment>
    <comment ref="AC35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Bom uso das tecnologias e de técnicas de IC. Tem que melhorar a interface.</t>
        </r>
      </text>
    </comment>
    <comment ref="N36" authorId="0">
      <text>
        <r>
          <rPr>
            <b/>
            <sz val="10"/>
            <color indexed="81"/>
            <rFont val="Tahoma"/>
          </rPr>
          <t>Marco Aurelio Gerosa:</t>
        </r>
        <r>
          <rPr>
            <sz val="10"/>
            <color indexed="81"/>
            <rFont val="Tahoma"/>
          </rPr>
          <t xml:space="preserve">
Muito boa a apresentação e os exemplos desenvolvidos.</t>
        </r>
      </text>
    </comment>
    <comment ref="AC36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As funcionalidades estão muito boas. A parte de IC pode ser refinada. Boa integração de tecnologias.</t>
        </r>
      </text>
    </comment>
    <comment ref="N38" authorId="0">
      <text>
        <r>
          <rPr>
            <b/>
            <sz val="10"/>
            <color indexed="81"/>
            <rFont val="Tahoma"/>
          </rPr>
          <t>Marco Aurelio Gerosa:</t>
        </r>
        <r>
          <rPr>
            <sz val="10"/>
            <color indexed="81"/>
            <rFont val="Tahoma"/>
          </rPr>
          <t xml:space="preserve">
Apresentaram muito bem. Colocaram exemplos práticos sob demanda. Mostraram segurança, com exceção do último a apresentar. </t>
        </r>
      </text>
    </comment>
    <comment ref="AC38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Boa organização do código e integração entre tecnologias. Usou algumas técnicas de IC.</t>
        </r>
      </text>
    </comment>
    <comment ref="N39" authorId="0">
      <text>
        <r>
          <rPr>
            <b/>
            <sz val="10"/>
            <color indexed="81"/>
            <rFont val="Tahoma"/>
          </rPr>
          <t>Marco Aurelio Gerosa:</t>
        </r>
        <r>
          <rPr>
            <sz val="10"/>
            <color indexed="81"/>
            <rFont val="Tahoma"/>
          </rPr>
          <t xml:space="preserve">
30 min de atraso para começar. No geral, mostraram segurança no assunto e complementaram uns aos outros na hora certa. Não observaram algumas recomendações do trabalho. Um dos componentes não apresentou bem.</t>
        </r>
      </text>
    </comment>
    <comment ref="AA39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Muitos exemplos de algoritmos em Python, sendo que a maior parte da turma não conhece a linguagem. Estourou muito o tempo.</t>
        </r>
      </text>
    </comment>
    <comment ref="AC39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O sistema está bem legal em termos de tecnologias. O suporte a IC pode ser aprimorado.</t>
        </r>
      </text>
    </comment>
    <comment ref="N40" authorId="0">
      <text>
        <r>
          <rPr>
            <b/>
            <sz val="10"/>
            <color indexed="81"/>
            <rFont val="Tahoma"/>
          </rPr>
          <t>Marco Aurelio Gerosa:</t>
        </r>
        <r>
          <rPr>
            <sz val="10"/>
            <color indexed="81"/>
            <rFont val="Tahoma"/>
          </rPr>
          <t xml:space="preserve">
Apresentaram muito bem. Colocaram exemplos práticos sob demanda. Mostraram segurança, com exceção do último a apresentar. </t>
        </r>
      </text>
    </comment>
    <comment ref="AA40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Falou muito bem, bons exemplos. Faltou um pouco mais de formalismo, mas não prejudicou o entendimento.</t>
        </r>
      </text>
    </comment>
    <comment ref="AC40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Boa organização do código e integração entre tecnologias. Usou algumas técnicas de IC.</t>
        </r>
      </text>
    </comment>
    <comment ref="N41" authorId="0">
      <text>
        <r>
          <rPr>
            <b/>
            <sz val="10"/>
            <color indexed="81"/>
            <rFont val="Tahoma"/>
          </rPr>
          <t>Marco Aurelio Gerosa:</t>
        </r>
        <r>
          <rPr>
            <sz val="10"/>
            <color indexed="81"/>
            <rFont val="Tahoma"/>
          </rPr>
          <t xml:space="preserve">
Muito boa a apresentação e os exemplos desenvolvidos.</t>
        </r>
      </text>
    </comment>
    <comment ref="AA41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Boa apresentação. Poderia melhorar em alguns pontos apenas.
</t>
        </r>
      </text>
    </comment>
    <comment ref="AC41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As funcionalidades estão muito boas. A parte de IC pode ser refinada. Boa integração de tecnologias.</t>
        </r>
      </text>
    </comment>
    <comment ref="N42" authorId="0">
      <text>
        <r>
          <rPr>
            <b/>
            <sz val="10"/>
            <color indexed="81"/>
            <rFont val="Tahoma"/>
          </rPr>
          <t>Marco Aurelio Gerosa:</t>
        </r>
        <r>
          <rPr>
            <sz val="10"/>
            <color indexed="81"/>
            <rFont val="Tahoma"/>
          </rPr>
          <t xml:space="preserve">
30 min de atraso para começar. No geral, mostraram segurança no assunto e complementaram uns aos outros na hora certa. Não observaram algumas recomendações do trabalho. Um dos componentes não apresentou bem.</t>
        </r>
      </text>
    </comment>
    <comment ref="AA42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Foi bem didático. Apresentou código e exemplo prático. O exemplo poderia ser mais voltado ao domínio web.</t>
        </r>
      </text>
    </comment>
    <comment ref="AC42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Bom uso de Ajax e tecnologias. Bom uso de algoritmos de IC.
</t>
        </r>
      </text>
    </comment>
    <comment ref="N43" authorId="0">
      <text>
        <r>
          <rPr>
            <b/>
            <sz val="10"/>
            <color indexed="81"/>
            <rFont val="Tahoma"/>
          </rPr>
          <t>Marco Aurelio Gerosa:</t>
        </r>
        <r>
          <rPr>
            <sz val="10"/>
            <color indexed="81"/>
            <rFont val="Tahoma"/>
          </rPr>
          <t xml:space="preserve">
Boa apresentação e didática. Porém alguns conceitos importantes ficaram de fora.</t>
        </r>
      </text>
    </comment>
    <comment ref="AA43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Passou muito rápido em vários aspectos. Não comparou as diversas abordagens. A apresentação ficou sem foco. O código ficou bom e deve ser útil para os demais. Passou do tempo de apresentação.</t>
        </r>
      </text>
    </comment>
    <comment ref="AC43" authorId="0">
      <text>
        <r>
          <rPr>
            <b/>
            <sz val="9"/>
            <color indexed="81"/>
            <rFont val="Tahoma"/>
            <charset val="1"/>
          </rPr>
          <t>Marco Aurelio Gerosa:</t>
        </r>
        <r>
          <rPr>
            <sz val="9"/>
            <color indexed="81"/>
            <rFont val="Tahoma"/>
            <charset val="1"/>
          </rPr>
          <t xml:space="preserve">
A interface do sistema pode ser bastante melhorada. O suporte a IC tambem.
</t>
        </r>
      </text>
    </comment>
  </commentList>
</comments>
</file>

<file path=xl/sharedStrings.xml><?xml version="1.0" encoding="utf-8"?>
<sst xmlns="http://schemas.openxmlformats.org/spreadsheetml/2006/main" count="188" uniqueCount="96">
  <si>
    <t>Revisao 1</t>
  </si>
  <si>
    <t>Revisao 2</t>
  </si>
  <si>
    <t>Grupo</t>
  </si>
  <si>
    <t>Nome</t>
  </si>
  <si>
    <t>Claudia</t>
  </si>
  <si>
    <t>Rosimarci</t>
  </si>
  <si>
    <t>Modelagem</t>
  </si>
  <si>
    <t>TRABALHO 1</t>
  </si>
  <si>
    <t>Nota turma</t>
  </si>
  <si>
    <t>Nota prof.</t>
  </si>
  <si>
    <t>Monografia</t>
  </si>
  <si>
    <t xml:space="preserve">PROVAS </t>
  </si>
  <si>
    <t>Prova 1</t>
  </si>
  <si>
    <t>Prova 2</t>
  </si>
  <si>
    <t>TRABALHO 2 - Apresentação</t>
  </si>
  <si>
    <t>TRABALHO 2 - Implementações</t>
  </si>
  <si>
    <t>1. Ajax</t>
  </si>
  <si>
    <t>2. Jquery</t>
  </si>
  <si>
    <t>3. JSF</t>
  </si>
  <si>
    <t>4. Struts</t>
  </si>
  <si>
    <t>5. Hibernate</t>
  </si>
  <si>
    <t>6. Spring</t>
  </si>
  <si>
    <t>7. Testes</t>
  </si>
  <si>
    <t>8. Webservices</t>
  </si>
  <si>
    <t>9. Mashup</t>
  </si>
  <si>
    <t>10. Ruby</t>
  </si>
  <si>
    <t>Média Provas</t>
  </si>
  <si>
    <t>NOTA FINAL</t>
  </si>
  <si>
    <t>Nota final</t>
  </si>
  <si>
    <t>Conceito</t>
  </si>
  <si>
    <t>TRABALHO 3</t>
  </si>
  <si>
    <t>Curso</t>
  </si>
  <si>
    <t>Alexandre Luiz Junqueira Hadura Albano</t>
  </si>
  <si>
    <t>M</t>
  </si>
  <si>
    <t>Alvaro Henry Mamani Aliaga</t>
  </si>
  <si>
    <t>Carlos Eduardo Manssur</t>
  </si>
  <si>
    <t>Diogo Vernier dos Santos</t>
  </si>
  <si>
    <t>Edith Zaida Sonco Mamani</t>
  </si>
  <si>
    <t>Erika Guetti Suca</t>
  </si>
  <si>
    <t>Filipe Ferraz Salgado</t>
  </si>
  <si>
    <t>Francisco Felinto da Silva Junior</t>
  </si>
  <si>
    <t>E</t>
  </si>
  <si>
    <t>Geiser Chalco Challco</t>
  </si>
  <si>
    <t>Glaucus Augustus Grecco Cardoso</t>
  </si>
  <si>
    <t>Gustavo Ansaldi Oliva</t>
  </si>
  <si>
    <t>Hamilton Fernandes de Moraes Junior</t>
  </si>
  <si>
    <t>Israel Danilo Lacerra</t>
  </si>
  <si>
    <t>Lucas Santos de Oliveira</t>
  </si>
  <si>
    <t>Marcelo de Rezende Martins</t>
  </si>
  <si>
    <t>Marcio Guedes Hasegawa</t>
  </si>
  <si>
    <t>Marcio Vinicius dos Santos</t>
  </si>
  <si>
    <t xml:space="preserve">Mauricio Finavaro Aniche </t>
  </si>
  <si>
    <t>Mauricio José de Oliveira de Diana</t>
  </si>
  <si>
    <t>Nelson Posse Lago</t>
  </si>
  <si>
    <t>D</t>
  </si>
  <si>
    <t>Renan de Melo Oliveira</t>
  </si>
  <si>
    <t>Straus Michalsky Martins</t>
  </si>
  <si>
    <t>Thadeu de Russo e Carmo</t>
  </si>
  <si>
    <t>Thiago Henrique Coraini</t>
  </si>
  <si>
    <t>Victor Williams Stafusa da Silva</t>
  </si>
  <si>
    <t xml:space="preserve">Wesley Seidel Carvalho </t>
  </si>
  <si>
    <t>Média Trabs</t>
  </si>
  <si>
    <t>Alexandre Oki Takinami</t>
  </si>
  <si>
    <t>Bruno Henrique Yoshimura</t>
  </si>
  <si>
    <t>Carlos Eduardo Giordano</t>
  </si>
  <si>
    <t>Caue Haucke Porta Guerra</t>
  </si>
  <si>
    <t>Cecilia Fernandes</t>
  </si>
  <si>
    <t>Edson Wu Chen</t>
  </si>
  <si>
    <t>Felipe Jose Cardoso Bulle</t>
  </si>
  <si>
    <t>Nilo Cesar Teixeira</t>
  </si>
  <si>
    <t>Omar Mahmoud Abou Ajoue</t>
  </si>
  <si>
    <t>Pedro Lopes de Souza</t>
  </si>
  <si>
    <t>Rafael de Oliveira Lopes Goncalves</t>
  </si>
  <si>
    <t>Roberto Piassi Passos Bodo</t>
  </si>
  <si>
    <t>Sergio Luis Lopes Junior</t>
  </si>
  <si>
    <t>G</t>
  </si>
  <si>
    <t>Apresent Tema</t>
  </si>
  <si>
    <t>API disponib</t>
  </si>
  <si>
    <t>Apresent final</t>
  </si>
  <si>
    <t>Relat</t>
  </si>
  <si>
    <t>=</t>
  </si>
  <si>
    <t>Implement.</t>
  </si>
  <si>
    <t>NOTA 1</t>
  </si>
  <si>
    <t>NOTA 2</t>
  </si>
  <si>
    <t>NOTA 3</t>
  </si>
  <si>
    <t>Reverbel</t>
  </si>
  <si>
    <t>Gubi</t>
  </si>
  <si>
    <t>Alair</t>
  </si>
  <si>
    <t>Orientador</t>
  </si>
  <si>
    <t>Alfredo</t>
  </si>
  <si>
    <t>Renata</t>
  </si>
  <si>
    <t>Yoshiharu</t>
  </si>
  <si>
    <t>Gerosa</t>
  </si>
  <si>
    <t>Flavio</t>
  </si>
  <si>
    <t>Fabio</t>
  </si>
  <si>
    <t>Finger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</si>
</sst>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81"/>
      <name val="Tahoma"/>
    </font>
    <font>
      <b/>
      <sz val="10"/>
      <color indexed="81"/>
      <name val="Tahoma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4506668294322"/>
        <bgColor indexed="64"/>
      </patternFill>
    </fill>
  </fills>
  <borders count="34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ck">
        <color auto="1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ck">
        <color auto="1"/>
      </right>
      <top style="thin">
        <color indexed="55"/>
      </top>
      <bottom style="thin">
        <color indexed="55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/>
      <right style="thin">
        <color indexed="55"/>
      </right>
      <top/>
      <bottom/>
      <diagonal/>
    </border>
    <border>
      <left style="thin">
        <color indexed="55"/>
      </left>
      <right style="thin">
        <color indexed="55"/>
      </right>
      <top/>
      <bottom style="thin">
        <color indexed="55"/>
      </bottom>
      <diagonal/>
    </border>
    <border>
      <left style="thick">
        <color auto="1"/>
      </left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ck">
        <color auto="1"/>
      </right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medium">
        <color auto="1"/>
      </bottom>
      <diagonal/>
    </border>
    <border>
      <left style="thick">
        <color auto="1"/>
      </left>
      <right style="thin">
        <color indexed="55"/>
      </right>
      <top style="thin">
        <color indexed="55"/>
      </top>
      <bottom style="medium">
        <color auto="1"/>
      </bottom>
      <diagonal/>
    </border>
    <border>
      <left style="thin">
        <color indexed="55"/>
      </left>
      <right style="thick">
        <color auto="1"/>
      </right>
      <top style="thin">
        <color indexed="55"/>
      </top>
      <bottom style="medium">
        <color auto="1"/>
      </bottom>
      <diagonal/>
    </border>
    <border>
      <left/>
      <right style="thin">
        <color indexed="55"/>
      </right>
      <top style="thin">
        <color indexed="55"/>
      </top>
      <bottom style="medium">
        <color auto="1"/>
      </bottom>
      <diagonal/>
    </border>
    <border>
      <left style="thin">
        <color indexed="55"/>
      </left>
      <right style="thin">
        <color indexed="55"/>
      </right>
      <top/>
      <bottom style="medium">
        <color auto="1"/>
      </bottom>
      <diagonal/>
    </border>
    <border>
      <left/>
      <right style="thin">
        <color indexed="55"/>
      </right>
      <top/>
      <bottom style="medium">
        <color auto="1"/>
      </bottom>
      <diagonal/>
    </border>
    <border>
      <left/>
      <right/>
      <top/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medium">
        <color auto="1"/>
      </bottom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thick">
        <color auto="1"/>
      </right>
      <top/>
      <bottom style="thin">
        <color indexed="55"/>
      </bottom>
      <diagonal/>
    </border>
    <border>
      <left/>
      <right style="thick">
        <color auto="1"/>
      </right>
      <top style="medium">
        <color auto="1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ck">
        <color auto="1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ck">
        <color auto="1"/>
      </right>
      <top style="thin">
        <color indexed="55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indexed="55"/>
      </right>
      <top style="medium">
        <color auto="1"/>
      </top>
      <bottom/>
      <diagonal/>
    </border>
    <border>
      <left style="thick">
        <color auto="1"/>
      </left>
      <right/>
      <top style="medium">
        <color auto="1"/>
      </top>
      <bottom/>
      <diagonal/>
    </border>
    <border>
      <left style="thick">
        <color auto="1"/>
      </left>
      <right style="thick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/>
    <xf numFmtId="0" fontId="2" fillId="0" borderId="1" xfId="0" applyFont="1" applyBorder="1"/>
    <xf numFmtId="0" fontId="0" fillId="2" borderId="1" xfId="0" applyFill="1" applyBorder="1"/>
    <xf numFmtId="0" fontId="2" fillId="0" borderId="0" xfId="0" applyFont="1"/>
    <xf numFmtId="0" fontId="1" fillId="2" borderId="1" xfId="0" applyFont="1" applyFill="1" applyBorder="1"/>
    <xf numFmtId="0" fontId="0" fillId="0" borderId="0" xfId="0" applyBorder="1"/>
    <xf numFmtId="0" fontId="2" fillId="0" borderId="2" xfId="0" applyFont="1" applyBorder="1"/>
    <xf numFmtId="0" fontId="2" fillId="0" borderId="3" xfId="0" applyFont="1" applyBorder="1"/>
    <xf numFmtId="0" fontId="0" fillId="0" borderId="4" xfId="0" applyBorder="1"/>
    <xf numFmtId="0" fontId="2" fillId="0" borderId="4" xfId="0" applyFont="1" applyBorder="1"/>
    <xf numFmtId="0" fontId="0" fillId="0" borderId="5" xfId="0" applyBorder="1"/>
    <xf numFmtId="0" fontId="0" fillId="0" borderId="6" xfId="0" applyBorder="1"/>
    <xf numFmtId="0" fontId="0" fillId="2" borderId="8" xfId="0" applyFill="1" applyBorder="1"/>
    <xf numFmtId="0" fontId="2" fillId="0" borderId="12" xfId="0" applyFont="1" applyBorder="1"/>
    <xf numFmtId="164" fontId="0" fillId="6" borderId="10" xfId="0" applyNumberFormat="1" applyFill="1" applyBorder="1" applyAlignment="1">
      <alignment horizontal="center"/>
    </xf>
    <xf numFmtId="0" fontId="0" fillId="0" borderId="7" xfId="0" applyBorder="1"/>
    <xf numFmtId="0" fontId="0" fillId="0" borderId="19" xfId="0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2" xfId="0" applyBorder="1"/>
    <xf numFmtId="0" fontId="0" fillId="2" borderId="26" xfId="0" applyFill="1" applyBorder="1"/>
    <xf numFmtId="0" fontId="1" fillId="2" borderId="27" xfId="0" applyFont="1" applyFill="1" applyBorder="1" applyAlignment="1">
      <alignment horizontal="center"/>
    </xf>
    <xf numFmtId="0" fontId="0" fillId="0" borderId="30" xfId="0" applyBorder="1"/>
    <xf numFmtId="0" fontId="0" fillId="0" borderId="31" xfId="0" applyBorder="1"/>
    <xf numFmtId="0" fontId="0" fillId="0" borderId="30" xfId="0" applyBorder="1" applyAlignment="1">
      <alignment horizontal="center"/>
    </xf>
    <xf numFmtId="0" fontId="0" fillId="0" borderId="32" xfId="0" applyBorder="1"/>
    <xf numFmtId="0" fontId="0" fillId="0" borderId="25" xfId="0" applyBorder="1"/>
    <xf numFmtId="0" fontId="0" fillId="0" borderId="33" xfId="0" applyBorder="1"/>
    <xf numFmtId="164" fontId="0" fillId="3" borderId="8" xfId="0" applyNumberFormat="1" applyFill="1" applyBorder="1" applyAlignment="1">
      <alignment horizontal="center"/>
    </xf>
    <xf numFmtId="164" fontId="2" fillId="4" borderId="10" xfId="0" applyNumberFormat="1" applyFont="1" applyFill="1" applyBorder="1" applyAlignment="1">
      <alignment horizontal="center"/>
    </xf>
    <xf numFmtId="164" fontId="0" fillId="3" borderId="11" xfId="0" applyNumberFormat="1" applyFill="1" applyBorder="1" applyAlignment="1">
      <alignment horizontal="center"/>
    </xf>
    <xf numFmtId="164" fontId="0" fillId="5" borderId="8" xfId="0" applyNumberFormat="1" applyFill="1" applyBorder="1" applyAlignment="1">
      <alignment horizontal="center"/>
    </xf>
    <xf numFmtId="164" fontId="0" fillId="4" borderId="10" xfId="0" applyNumberFormat="1" applyFill="1" applyBorder="1" applyAlignment="1">
      <alignment horizontal="center"/>
    </xf>
    <xf numFmtId="164" fontId="2" fillId="4" borderId="24" xfId="0" applyNumberFormat="1" applyFont="1" applyFill="1" applyBorder="1" applyAlignment="1">
      <alignment horizontal="center"/>
    </xf>
    <xf numFmtId="164" fontId="0" fillId="6" borderId="11" xfId="0" applyNumberFormat="1" applyFill="1" applyBorder="1" applyAlignment="1">
      <alignment horizontal="center"/>
    </xf>
    <xf numFmtId="164" fontId="0" fillId="3" borderId="3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164" fontId="2" fillId="4" borderId="4" xfId="0" applyNumberFormat="1" applyFont="1" applyFill="1" applyBorder="1" applyAlignment="1">
      <alignment horizontal="center"/>
    </xf>
    <xf numFmtId="164" fontId="0" fillId="3" borderId="2" xfId="0" applyNumberFormat="1" applyFill="1" applyBorder="1" applyAlignment="1">
      <alignment horizontal="center"/>
    </xf>
    <xf numFmtId="164" fontId="0" fillId="5" borderId="1" xfId="0" applyNumberFormat="1" applyFill="1" applyBorder="1" applyAlignment="1">
      <alignment horizontal="center"/>
    </xf>
    <xf numFmtId="164" fontId="0" fillId="4" borderId="4" xfId="0" applyNumberFormat="1" applyFill="1" applyBorder="1" applyAlignment="1">
      <alignment horizontal="center"/>
    </xf>
    <xf numFmtId="164" fontId="1" fillId="3" borderId="3" xfId="0" applyNumberFormat="1" applyFont="1" applyFill="1" applyBorder="1" applyAlignment="1">
      <alignment horizontal="center"/>
    </xf>
    <xf numFmtId="164" fontId="1" fillId="3" borderId="28" xfId="0" applyNumberFormat="1" applyFont="1" applyFill="1" applyBorder="1" applyAlignment="1">
      <alignment horizontal="center"/>
    </xf>
    <xf numFmtId="164" fontId="0" fillId="3" borderId="26" xfId="0" applyNumberFormat="1" applyFill="1" applyBorder="1" applyAlignment="1">
      <alignment horizontal="center"/>
    </xf>
    <xf numFmtId="164" fontId="2" fillId="4" borderId="29" xfId="0" applyNumberFormat="1" applyFont="1" applyFill="1" applyBorder="1" applyAlignment="1">
      <alignment horizontal="center"/>
    </xf>
    <xf numFmtId="164" fontId="0" fillId="3" borderId="21" xfId="0" applyNumberFormat="1" applyFill="1" applyBorder="1" applyAlignment="1">
      <alignment horizontal="center"/>
    </xf>
    <xf numFmtId="164" fontId="0" fillId="5" borderId="26" xfId="0" applyNumberFormat="1" applyFill="1" applyBorder="1" applyAlignment="1">
      <alignment horizontal="center"/>
    </xf>
    <xf numFmtId="164" fontId="0" fillId="4" borderId="29" xfId="0" applyNumberFormat="1" applyFill="1" applyBorder="1" applyAlignment="1">
      <alignment horizontal="center"/>
    </xf>
    <xf numFmtId="164" fontId="0" fillId="6" borderId="7" xfId="0" applyNumberForma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164" fontId="1" fillId="5" borderId="8" xfId="0" applyNumberFormat="1" applyFont="1" applyFill="1" applyBorder="1" applyAlignment="1">
      <alignment horizontal="center"/>
    </xf>
    <xf numFmtId="164" fontId="1" fillId="5" borderId="1" xfId="0" applyNumberFormat="1" applyFont="1" applyFill="1" applyBorder="1" applyAlignment="1">
      <alignment horizontal="center"/>
    </xf>
    <xf numFmtId="164" fontId="1" fillId="3" borderId="11" xfId="0" applyNumberFormat="1" applyFont="1" applyFill="1" applyBorder="1" applyAlignment="1">
      <alignment horizontal="center"/>
    </xf>
    <xf numFmtId="0" fontId="2" fillId="0" borderId="15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164" fontId="1" fillId="3" borderId="9" xfId="0" applyNumberFormat="1" applyFont="1" applyFill="1" applyBorder="1" applyAlignment="1">
      <alignment horizontal="center"/>
    </xf>
  </cellXfs>
  <cellStyles count="1">
    <cellStyle name="Normal" xfId="0" builtinId="0"/>
  </cellStyles>
  <dxfs count="6">
    <dxf>
      <fill>
        <patternFill>
          <bgColor rgb="FF0070C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ont>
        <color theme="3"/>
      </font>
    </dxf>
    <dxf>
      <font>
        <condense val="0"/>
        <extend val="0"/>
        <color rgb="FF9C0006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44"/>
  <sheetViews>
    <sheetView tabSelected="1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D3" sqref="D3"/>
    </sheetView>
  </sheetViews>
  <sheetFormatPr defaultRowHeight="12.75"/>
  <cols>
    <col min="1" max="1" width="6.5703125" bestFit="1" customWidth="1"/>
    <col min="2" max="2" width="35.28515625" style="16" bestFit="1" customWidth="1"/>
    <col min="3" max="3" width="6.140625" style="21" bestFit="1" customWidth="1"/>
    <col min="4" max="4" width="11.7109375" style="11" bestFit="1" customWidth="1"/>
    <col min="5" max="5" width="11.28515625" style="6" bestFit="1" customWidth="1"/>
    <col min="6" max="7" width="9.7109375" style="6" bestFit="1" customWidth="1"/>
    <col min="8" max="8" width="7.7109375" style="12" bestFit="1" customWidth="1"/>
    <col min="9" max="9" width="5.7109375" customWidth="1"/>
    <col min="10" max="10" width="5" customWidth="1"/>
    <col min="11" max="11" width="3.7109375" customWidth="1"/>
    <col min="12" max="12" width="2.140625" bestFit="1" customWidth="1"/>
    <col min="13" max="13" width="3.5703125" bestFit="1" customWidth="1"/>
    <col min="15" max="15" width="11.7109375" customWidth="1"/>
    <col min="16" max="16" width="8.140625" customWidth="1"/>
    <col min="17" max="17" width="9.28515625" bestFit="1" customWidth="1"/>
    <col min="18" max="18" width="6.5703125" bestFit="1" customWidth="1"/>
    <col min="19" max="19" width="8.28515625" bestFit="1" customWidth="1"/>
    <col min="20" max="20" width="12" bestFit="1" customWidth="1"/>
    <col min="21" max="21" width="9.140625" bestFit="1" customWidth="1"/>
    <col min="22" max="22" width="8.85546875" bestFit="1" customWidth="1"/>
    <col min="23" max="23" width="14.7109375" bestFit="1" customWidth="1"/>
    <col min="24" max="24" width="10.140625" bestFit="1" customWidth="1"/>
    <col min="25" max="25" width="8.7109375" bestFit="1" customWidth="1"/>
    <col min="26" max="26" width="10" style="12" customWidth="1"/>
    <col min="27" max="27" width="14.85546875" style="11" bestFit="1" customWidth="1"/>
    <col min="28" max="28" width="12.42578125" style="6" bestFit="1" customWidth="1"/>
    <col min="29" max="29" width="13.7109375" style="6" bestFit="1" customWidth="1"/>
    <col min="30" max="30" width="8.28515625" style="6" customWidth="1"/>
    <col min="31" max="31" width="8.42578125" style="12" customWidth="1"/>
    <col min="32" max="32" width="12.140625" style="22" bestFit="1" customWidth="1"/>
    <col min="35" max="35" width="13.42578125" style="12" bestFit="1" customWidth="1"/>
    <col min="36" max="36" width="13.140625" customWidth="1"/>
    <col min="37" max="37" width="9.85546875" style="12" customWidth="1"/>
  </cols>
  <sheetData>
    <row r="1" spans="1:39">
      <c r="A1" s="1"/>
      <c r="B1" s="1"/>
      <c r="C1" s="17"/>
      <c r="D1" s="8" t="s">
        <v>7</v>
      </c>
      <c r="E1" s="1"/>
      <c r="F1" s="1"/>
      <c r="G1" s="1"/>
      <c r="H1" s="9"/>
      <c r="I1" s="63" t="s">
        <v>14</v>
      </c>
      <c r="J1" s="7"/>
      <c r="K1" s="7"/>
      <c r="L1" s="7"/>
      <c r="M1" s="7"/>
      <c r="N1" s="1"/>
      <c r="O1" s="1"/>
      <c r="P1" s="2" t="s">
        <v>15</v>
      </c>
      <c r="Q1" s="2"/>
      <c r="R1" s="2"/>
      <c r="S1" s="2"/>
      <c r="T1" s="2"/>
      <c r="U1" s="2"/>
      <c r="V1" s="2"/>
      <c r="W1" s="2"/>
      <c r="X1" s="2"/>
      <c r="Y1" s="1"/>
      <c r="Z1" s="9"/>
      <c r="AA1" s="8" t="s">
        <v>30</v>
      </c>
      <c r="AB1" s="1"/>
      <c r="AC1" s="1"/>
      <c r="AD1" s="1"/>
      <c r="AE1" s="9"/>
      <c r="AG1" s="4" t="s">
        <v>11</v>
      </c>
      <c r="AI1" s="9"/>
      <c r="AJ1" s="7" t="s">
        <v>27</v>
      </c>
      <c r="AK1" s="10"/>
    </row>
    <row r="2" spans="1:39" ht="13.5" thickBot="1">
      <c r="A2" s="14" t="s">
        <v>2</v>
      </c>
      <c r="B2" s="14" t="s">
        <v>3</v>
      </c>
      <c r="C2" s="18" t="s">
        <v>31</v>
      </c>
      <c r="D2" s="52" t="s">
        <v>6</v>
      </c>
      <c r="E2" s="53" t="s">
        <v>81</v>
      </c>
      <c r="F2" s="53" t="s">
        <v>0</v>
      </c>
      <c r="G2" s="53" t="s">
        <v>1</v>
      </c>
      <c r="H2" s="54" t="s">
        <v>82</v>
      </c>
      <c r="I2" s="62" t="s">
        <v>8</v>
      </c>
      <c r="J2" s="55"/>
      <c r="K2" s="55"/>
      <c r="L2" s="55"/>
      <c r="M2" s="55"/>
      <c r="N2" s="53" t="s">
        <v>9</v>
      </c>
      <c r="O2" s="53" t="s">
        <v>10</v>
      </c>
      <c r="P2" s="53" t="s">
        <v>16</v>
      </c>
      <c r="Q2" s="53" t="s">
        <v>17</v>
      </c>
      <c r="R2" s="53" t="s">
        <v>18</v>
      </c>
      <c r="S2" s="53" t="s">
        <v>19</v>
      </c>
      <c r="T2" s="53" t="s">
        <v>20</v>
      </c>
      <c r="U2" s="53" t="s">
        <v>21</v>
      </c>
      <c r="V2" s="53" t="s">
        <v>22</v>
      </c>
      <c r="W2" s="53" t="s">
        <v>23</v>
      </c>
      <c r="X2" s="53" t="s">
        <v>24</v>
      </c>
      <c r="Y2" s="56" t="s">
        <v>25</v>
      </c>
      <c r="Z2" s="54" t="s">
        <v>83</v>
      </c>
      <c r="AA2" s="52" t="s">
        <v>76</v>
      </c>
      <c r="AB2" s="53" t="s">
        <v>77</v>
      </c>
      <c r="AC2" s="53" t="s">
        <v>78</v>
      </c>
      <c r="AD2" s="53" t="s">
        <v>79</v>
      </c>
      <c r="AE2" s="54" t="s">
        <v>84</v>
      </c>
      <c r="AF2" s="57" t="s">
        <v>61</v>
      </c>
      <c r="AG2" s="58" t="s">
        <v>12</v>
      </c>
      <c r="AH2" s="56" t="s">
        <v>13</v>
      </c>
      <c r="AI2" s="54" t="s">
        <v>26</v>
      </c>
      <c r="AJ2" s="55" t="s">
        <v>28</v>
      </c>
      <c r="AK2" s="54" t="s">
        <v>29</v>
      </c>
      <c r="AM2" s="64" t="s">
        <v>88</v>
      </c>
    </row>
    <row r="3" spans="1:39">
      <c r="A3" s="13">
        <v>17</v>
      </c>
      <c r="B3" s="13" t="s">
        <v>32</v>
      </c>
      <c r="C3" s="19" t="s">
        <v>33</v>
      </c>
      <c r="D3" s="65">
        <v>10</v>
      </c>
      <c r="E3" s="31">
        <v>10</v>
      </c>
      <c r="F3" s="31">
        <v>10</v>
      </c>
      <c r="G3" s="31">
        <v>9</v>
      </c>
      <c r="H3" s="32">
        <f>D3*0.15+E3*0.7+F3*0.075+G3*0.075</f>
        <v>9.9250000000000007</v>
      </c>
      <c r="I3" s="33">
        <v>9.6999999999999993</v>
      </c>
      <c r="J3" s="33">
        <v>9.6999999999999993</v>
      </c>
      <c r="K3" s="33">
        <v>8.8000000000000007</v>
      </c>
      <c r="L3" s="61" t="s">
        <v>80</v>
      </c>
      <c r="M3" s="33">
        <f>I3*0.4+J3*0.4+K3*0.2</f>
        <v>9.52</v>
      </c>
      <c r="N3" s="31">
        <v>10</v>
      </c>
      <c r="O3" s="31">
        <v>10</v>
      </c>
      <c r="P3" s="34">
        <v>9</v>
      </c>
      <c r="Q3" s="59"/>
      <c r="R3" s="34">
        <v>10</v>
      </c>
      <c r="S3" s="34">
        <v>9</v>
      </c>
      <c r="T3" s="34">
        <v>10</v>
      </c>
      <c r="U3" s="34">
        <v>7</v>
      </c>
      <c r="V3" s="34"/>
      <c r="W3" s="34">
        <v>10</v>
      </c>
      <c r="X3" s="34">
        <v>10</v>
      </c>
      <c r="Y3" s="34">
        <v>10</v>
      </c>
      <c r="Z3" s="35">
        <f>M3*0.18+N3*0.18+O3*0.04+(P3+Q3+R3+S3+T3+U3+V3+W3+X3+Y3)/9*0.6</f>
        <v>8.9135999999999989</v>
      </c>
      <c r="AA3" s="65">
        <v>10</v>
      </c>
      <c r="AB3" s="31">
        <v>10</v>
      </c>
      <c r="AC3" s="31">
        <v>8.5</v>
      </c>
      <c r="AD3" s="31">
        <v>10</v>
      </c>
      <c r="AE3" s="32">
        <f>IF(C3="G",(AC3+AD3)/2,AA3*0.3+AB3*0.2+AC3*0.3+AD3*0.2)</f>
        <v>9.5500000000000007</v>
      </c>
      <c r="AF3" s="36">
        <f>0.2*H3+0.4*Z3+0.4*AE3</f>
        <v>9.3704400000000003</v>
      </c>
      <c r="AG3" s="33">
        <v>9.8000000000000007</v>
      </c>
      <c r="AH3" s="31">
        <v>10</v>
      </c>
      <c r="AI3" s="35">
        <f>(AG3+AH3)/2</f>
        <v>9.9</v>
      </c>
      <c r="AJ3" s="37">
        <f>IF(C3="G",IF(MIN(AF3,AI3)&lt;4.95,MIN(AF3,AI3),0.6*AF3+0.4*AI3),IF(MIN(AF3,AI3)&lt;5.95,MIN(AF3,AI3),0.6*AF3+0.4*AI3))</f>
        <v>9.5822640000000003</v>
      </c>
      <c r="AK3" s="15" t="str">
        <f>IF(C3="G",IF(AJ3&gt;5,"Aprovado",""),IF(AJ3&gt;=8.95,"A",IF(AJ3&gt;=7.45,"B",IF(AJ3&gt;=5.95,"C","R"))))</f>
        <v>A</v>
      </c>
      <c r="AM3" t="s">
        <v>87</v>
      </c>
    </row>
    <row r="4" spans="1:39">
      <c r="A4" s="3">
        <v>1</v>
      </c>
      <c r="B4" s="3" t="s">
        <v>62</v>
      </c>
      <c r="C4" s="20" t="s">
        <v>75</v>
      </c>
      <c r="D4" s="38">
        <v>9</v>
      </c>
      <c r="E4" s="39">
        <v>8</v>
      </c>
      <c r="F4" s="39">
        <v>10</v>
      </c>
      <c r="G4" s="39">
        <v>9</v>
      </c>
      <c r="H4" s="40">
        <f>D4*0.15+E4*0.7+F4*0.075+G4*0.075</f>
        <v>8.375</v>
      </c>
      <c r="I4" s="33">
        <v>8.3000000000000007</v>
      </c>
      <c r="J4" s="33">
        <v>8.8000000000000007</v>
      </c>
      <c r="K4" s="33">
        <v>7.7</v>
      </c>
      <c r="L4" s="61" t="s">
        <v>80</v>
      </c>
      <c r="M4" s="33">
        <f>I4*0.4+J4*0.4+K4*0.2</f>
        <v>8.3800000000000008</v>
      </c>
      <c r="N4" s="39">
        <v>10</v>
      </c>
      <c r="O4" s="39">
        <v>10</v>
      </c>
      <c r="P4" s="42">
        <v>10</v>
      </c>
      <c r="Q4" s="60">
        <v>10</v>
      </c>
      <c r="R4" s="42">
        <v>6</v>
      </c>
      <c r="S4" s="42">
        <v>9</v>
      </c>
      <c r="T4" s="42">
        <v>9</v>
      </c>
      <c r="U4" s="42">
        <v>10</v>
      </c>
      <c r="V4" s="42">
        <v>9</v>
      </c>
      <c r="W4" s="42">
        <v>10</v>
      </c>
      <c r="X4" s="42">
        <v>7.5</v>
      </c>
      <c r="Y4" s="42"/>
      <c r="Z4" s="35">
        <f>M4*0.18+N4*0.18+O4*0.04+(P4+Q4+R4+S4+T4+U4+V4+W4+X4+Y4)/9*0.6</f>
        <v>9.0750666666666664</v>
      </c>
      <c r="AA4" s="38"/>
      <c r="AB4" s="39"/>
      <c r="AC4" s="31">
        <v>7.5</v>
      </c>
      <c r="AD4" s="39">
        <v>7.5</v>
      </c>
      <c r="AE4" s="32">
        <f>IF(C4="G",(AC4+AD4)/2,AA4*0.3+AB4*0.2+AC4*0.3+AD4*0.2)</f>
        <v>7.5</v>
      </c>
      <c r="AF4" s="36">
        <f>0.2*H4+0.4*Z4+0.4*AE4</f>
        <v>8.3050266666666666</v>
      </c>
      <c r="AG4" s="41">
        <v>9.1999999999999993</v>
      </c>
      <c r="AH4" s="39">
        <v>7.2</v>
      </c>
      <c r="AI4" s="43">
        <f>(AG4+AH4)/2</f>
        <v>8.1999999999999993</v>
      </c>
      <c r="AJ4" s="37">
        <f>IF(C4="G",IF(MIN(AF4,AI4)&lt;4.95,MIN(AF4,AI4),0.6*AF4+0.4*AI4),IF(MIN(AF4,AI4)&lt;5.95,MIN(AF4,AI4),0.6*AF4+0.4*AI4))</f>
        <v>8.2630160000000004</v>
      </c>
      <c r="AK4" s="15" t="str">
        <f>IF(C4="G",IF(AJ4&gt;5,"Aprovado",""),IF(AJ4&gt;=8.95,"A",IF(AJ4&gt;=7.45,"B",IF(AJ4&gt;=5.95,"C","R"))))</f>
        <v>Aprovado</v>
      </c>
    </row>
    <row r="5" spans="1:39">
      <c r="A5" s="3">
        <v>13</v>
      </c>
      <c r="B5" s="3" t="s">
        <v>34</v>
      </c>
      <c r="C5" s="20" t="s">
        <v>33</v>
      </c>
      <c r="D5" s="44">
        <v>8</v>
      </c>
      <c r="E5" s="39">
        <v>8</v>
      </c>
      <c r="F5" s="39">
        <v>6</v>
      </c>
      <c r="G5" s="39">
        <v>7</v>
      </c>
      <c r="H5" s="40">
        <f>D5*0.15+E5*0.7+F5*0.075+G5*0.075</f>
        <v>7.7750000000000004</v>
      </c>
      <c r="I5" s="33">
        <v>6.5</v>
      </c>
      <c r="J5" s="33">
        <v>7.5</v>
      </c>
      <c r="K5" s="33">
        <v>7.1</v>
      </c>
      <c r="L5" s="61" t="s">
        <v>80</v>
      </c>
      <c r="M5" s="33">
        <f>I5*0.4+J5*0.4+K5*0.2</f>
        <v>7.02</v>
      </c>
      <c r="N5" s="39">
        <v>4</v>
      </c>
      <c r="O5" s="39">
        <v>10</v>
      </c>
      <c r="P5" s="42">
        <v>10</v>
      </c>
      <c r="Q5" s="42">
        <v>8</v>
      </c>
      <c r="R5" s="42"/>
      <c r="S5" s="42">
        <v>10</v>
      </c>
      <c r="T5" s="42">
        <v>9</v>
      </c>
      <c r="U5" s="42">
        <v>5.5</v>
      </c>
      <c r="V5" s="42">
        <v>9.5</v>
      </c>
      <c r="W5" s="42">
        <v>9</v>
      </c>
      <c r="X5" s="42">
        <v>9</v>
      </c>
      <c r="Y5" s="42">
        <v>9.5</v>
      </c>
      <c r="Z5" s="35">
        <f>M5*0.18+N5*0.18+O5*0.04+(P5+Q5+R5+S5+T5+U5+V5+W5+X5+Y5)/9*0.6</f>
        <v>7.6836000000000002</v>
      </c>
      <c r="AA5" s="44">
        <v>5</v>
      </c>
      <c r="AB5" s="39">
        <v>6</v>
      </c>
      <c r="AC5" s="39">
        <v>9.5</v>
      </c>
      <c r="AD5" s="39">
        <v>10</v>
      </c>
      <c r="AE5" s="32">
        <f>IF(C5="G",(AC5+AD5)/2,AA5*0.3+AB5*0.2+AC5*0.3+AD5*0.2)</f>
        <v>7.5500000000000007</v>
      </c>
      <c r="AF5" s="36">
        <f>0.2*H5+0.4*Z5+0.4*AE5</f>
        <v>7.6484400000000008</v>
      </c>
      <c r="AG5" s="41">
        <v>8</v>
      </c>
      <c r="AH5" s="39">
        <v>7</v>
      </c>
      <c r="AI5" s="43">
        <f>(AG5+AH5)/2</f>
        <v>7.5</v>
      </c>
      <c r="AJ5" s="37">
        <f>IF(C5="G",IF(MIN(AF5,AI5)&lt;4.95,MIN(AF5,AI5),0.6*AF5+0.4*AI5),IF(MIN(AF5,AI5)&lt;5.95,MIN(AF5,AI5),0.6*AF5+0.4*AI5))</f>
        <v>7.5890640000000005</v>
      </c>
      <c r="AK5" s="15" t="str">
        <f>IF(C5="G",IF(AJ5&gt;5,"Aprovado",""),IF(AJ5&gt;=8.95,"A",IF(AJ5&gt;=7.45,"B",IF(AJ5&gt;=5.95,"C","R"))))</f>
        <v>B</v>
      </c>
      <c r="AM5" t="s">
        <v>89</v>
      </c>
    </row>
    <row r="6" spans="1:39">
      <c r="A6" s="3">
        <v>1</v>
      </c>
      <c r="B6" s="3" t="s">
        <v>63</v>
      </c>
      <c r="C6" s="20" t="s">
        <v>75</v>
      </c>
      <c r="D6" s="38">
        <v>9</v>
      </c>
      <c r="E6" s="39">
        <v>8</v>
      </c>
      <c r="F6" s="39">
        <v>10</v>
      </c>
      <c r="G6" s="39">
        <v>9</v>
      </c>
      <c r="H6" s="40">
        <f>D6*0.15+E6*0.7+F6*0.075+G6*0.075</f>
        <v>8.375</v>
      </c>
      <c r="I6" s="41">
        <v>8.3000000000000007</v>
      </c>
      <c r="J6" s="41">
        <v>8.8000000000000007</v>
      </c>
      <c r="K6" s="41">
        <v>7.7</v>
      </c>
      <c r="L6" s="61" t="s">
        <v>80</v>
      </c>
      <c r="M6" s="33">
        <f>I6*0.4+J6*0.4+K6*0.2</f>
        <v>8.3800000000000008</v>
      </c>
      <c r="N6" s="39">
        <v>10</v>
      </c>
      <c r="O6" s="39">
        <v>10</v>
      </c>
      <c r="P6" s="42">
        <v>10</v>
      </c>
      <c r="Q6" s="60">
        <v>10</v>
      </c>
      <c r="R6" s="42">
        <v>6</v>
      </c>
      <c r="S6" s="42">
        <v>9</v>
      </c>
      <c r="T6" s="42">
        <v>9</v>
      </c>
      <c r="U6" s="42">
        <v>10</v>
      </c>
      <c r="V6" s="42">
        <v>9</v>
      </c>
      <c r="W6" s="42">
        <v>10</v>
      </c>
      <c r="X6" s="42">
        <v>7.5</v>
      </c>
      <c r="Y6" s="42"/>
      <c r="Z6" s="35">
        <f>M6*0.18+N6*0.18+O6*0.04+(P6+Q6+R6+S6+T6+U6+V6+W6+X6+Y6)/9*0.6</f>
        <v>9.0750666666666664</v>
      </c>
      <c r="AA6" s="38"/>
      <c r="AB6" s="39"/>
      <c r="AC6" s="39">
        <v>7.5</v>
      </c>
      <c r="AD6" s="39">
        <v>7.5</v>
      </c>
      <c r="AE6" s="32">
        <f>IF(C6="G",(AC6+AD6)/2,AA6*0.3+AB6*0.2+AC6*0.3+AD6*0.2)</f>
        <v>7.5</v>
      </c>
      <c r="AF6" s="36">
        <f>0.2*H6+0.4*Z6+0.4*AE6</f>
        <v>8.3050266666666666</v>
      </c>
      <c r="AG6" s="41">
        <v>9.6999999999999993</v>
      </c>
      <c r="AH6" s="39">
        <v>9.8000000000000007</v>
      </c>
      <c r="AI6" s="43">
        <f>(AG6+AH6)/2</f>
        <v>9.75</v>
      </c>
      <c r="AJ6" s="37">
        <f>IF(C6="G",IF(MIN(AF6,AI6)&lt;4.95,MIN(AF6,AI6),0.6*AF6+0.4*AI6),IF(MIN(AF6,AI6)&lt;5.95,MIN(AF6,AI6),0.6*AF6+0.4*AI6))</f>
        <v>8.8830160000000014</v>
      </c>
      <c r="AK6" s="15" t="str">
        <f>IF(C6="G",IF(AJ6&gt;5,"Aprovado",""),IF(AJ6&gt;=8.95,"A",IF(AJ6&gt;=7.45,"B",IF(AJ6&gt;=5.95,"C","R"))))</f>
        <v>Aprovado</v>
      </c>
    </row>
    <row r="7" spans="1:39">
      <c r="A7" s="3">
        <v>12</v>
      </c>
      <c r="B7" s="3" t="s">
        <v>64</v>
      </c>
      <c r="C7" s="20" t="s">
        <v>75</v>
      </c>
      <c r="D7" s="44">
        <v>10</v>
      </c>
      <c r="E7" s="39">
        <v>6.5</v>
      </c>
      <c r="F7" s="39">
        <v>9</v>
      </c>
      <c r="G7" s="39">
        <v>7</v>
      </c>
      <c r="H7" s="40">
        <f>D7*0.15+E7*0.7+F7*0.075+G7*0.075</f>
        <v>7.25</v>
      </c>
      <c r="I7" s="33">
        <v>8.6</v>
      </c>
      <c r="J7" s="33">
        <v>8.8000000000000007</v>
      </c>
      <c r="K7" s="33">
        <v>8</v>
      </c>
      <c r="L7" s="61" t="s">
        <v>80</v>
      </c>
      <c r="M7" s="33">
        <f>I7*0.4+J7*0.4+K7*0.2</f>
        <v>8.56</v>
      </c>
      <c r="N7" s="39">
        <v>7</v>
      </c>
      <c r="O7" s="39">
        <v>10</v>
      </c>
      <c r="P7" s="42"/>
      <c r="Q7" s="42"/>
      <c r="R7" s="42"/>
      <c r="S7" s="42">
        <v>10</v>
      </c>
      <c r="T7" s="42">
        <v>9.5</v>
      </c>
      <c r="U7" s="42"/>
      <c r="V7" s="42">
        <v>9.1999999999999993</v>
      </c>
      <c r="W7" s="42">
        <v>10</v>
      </c>
      <c r="X7" s="42"/>
      <c r="Y7" s="42"/>
      <c r="Z7" s="35">
        <f>M7*0.18+N7*0.18+O7*0.04+(P7+Q7+R7+S7+T7+U7+V7+W7+X7+Y7)/9*0.6</f>
        <v>5.7808000000000002</v>
      </c>
      <c r="AA7" s="44"/>
      <c r="AB7" s="39"/>
      <c r="AC7" s="39">
        <v>0</v>
      </c>
      <c r="AD7" s="39"/>
      <c r="AE7" s="32">
        <f>IF(C7="G",(AC7+AD7)/2,AA7*0.3+AB7*0.2+AC7*0.3+AD7*0.2)</f>
        <v>0</v>
      </c>
      <c r="AF7" s="36">
        <f>0.2*H7+0.4*Z7+0.4*AE7</f>
        <v>3.7623200000000003</v>
      </c>
      <c r="AG7" s="41">
        <v>8.4</v>
      </c>
      <c r="AH7" s="39">
        <v>5.2</v>
      </c>
      <c r="AI7" s="43">
        <f>(AG7+AH7)/2</f>
        <v>6.8000000000000007</v>
      </c>
      <c r="AJ7" s="37">
        <f>IF(C7="G",IF(MIN(AF7,AI7)&lt;4.95,MIN(AF7,AI7),0.6*AF7+0.4*AI7),IF(MIN(AF7,AI7)&lt;5.95,MIN(AF7,AI7),0.6*AF7+0.4*AI7))</f>
        <v>3.7623200000000003</v>
      </c>
      <c r="AK7" s="15" t="str">
        <f>IF(C7="G",IF(AJ7&gt;5,"Aprovado",""),IF(AJ7&gt;=8.95,"A",IF(AJ7&gt;=7.45,"B",IF(AJ7&gt;=5.95,"C","R"))))</f>
        <v/>
      </c>
    </row>
    <row r="8" spans="1:39">
      <c r="A8" s="3">
        <v>4</v>
      </c>
      <c r="B8" s="3" t="s">
        <v>35</v>
      </c>
      <c r="C8" s="20" t="s">
        <v>33</v>
      </c>
      <c r="D8" s="44">
        <v>8</v>
      </c>
      <c r="E8" s="39">
        <v>9.5</v>
      </c>
      <c r="F8" s="39">
        <v>10</v>
      </c>
      <c r="G8" s="39">
        <v>10</v>
      </c>
      <c r="H8" s="40">
        <f>D8*0.15+E8*0.7+F8*0.075+G8*0.075</f>
        <v>9.35</v>
      </c>
      <c r="I8" s="33">
        <v>8.6</v>
      </c>
      <c r="J8" s="33">
        <v>8.8000000000000007</v>
      </c>
      <c r="K8" s="33">
        <v>8</v>
      </c>
      <c r="L8" s="61" t="s">
        <v>80</v>
      </c>
      <c r="M8" s="33">
        <f>I8*0.4+J8*0.4+K8*0.2</f>
        <v>8.56</v>
      </c>
      <c r="N8" s="39">
        <v>7</v>
      </c>
      <c r="O8" s="39">
        <v>10</v>
      </c>
      <c r="P8" s="42"/>
      <c r="Q8" s="42">
        <v>10</v>
      </c>
      <c r="R8" s="42">
        <v>9</v>
      </c>
      <c r="S8" s="42">
        <v>10</v>
      </c>
      <c r="T8" s="42">
        <v>10</v>
      </c>
      <c r="U8" s="42"/>
      <c r="V8" s="42"/>
      <c r="W8" s="42">
        <v>10</v>
      </c>
      <c r="X8" s="42">
        <v>7</v>
      </c>
      <c r="Y8" s="42"/>
      <c r="Z8" s="35">
        <f>M8*0.18+N8*0.18+O8*0.04+(P8+Q8+R8+S8+T8+U8+V8+W8+X8+Y8)/9*0.6</f>
        <v>6.9341333333333335</v>
      </c>
      <c r="AA8" s="44">
        <v>6.5</v>
      </c>
      <c r="AB8" s="39">
        <v>5</v>
      </c>
      <c r="AC8" s="39">
        <v>8</v>
      </c>
      <c r="AD8" s="39">
        <v>10</v>
      </c>
      <c r="AE8" s="32">
        <f>IF(C8="G",(AC8+AD8)/2,AA8*0.3+AB8*0.2+AC8*0.3+AD8*0.2)</f>
        <v>7.35</v>
      </c>
      <c r="AF8" s="36">
        <f>0.2*H8+0.4*Z8+0.4*AE8</f>
        <v>7.5836533333333342</v>
      </c>
      <c r="AG8" s="41">
        <v>8.6</v>
      </c>
      <c r="AH8" s="39">
        <v>8.5</v>
      </c>
      <c r="AI8" s="43">
        <f>(AG8+AH8)/2</f>
        <v>8.5500000000000007</v>
      </c>
      <c r="AJ8" s="37">
        <f>IF(C8="G",IF(MIN(AF8,AI8)&lt;4.95,MIN(AF8,AI8),0.6*AF8+0.4*AI8),IF(MIN(AF8,AI8)&lt;5.95,MIN(AF8,AI8),0.6*AF8+0.4*AI8))</f>
        <v>7.9701920000000008</v>
      </c>
      <c r="AK8" s="15" t="str">
        <f>IF(C8="G",IF(AJ8&gt;5,"Aprovado",""),IF(AJ8&gt;=8.95,"A",IF(AJ8&gt;=7.45,"B",IF(AJ8&gt;=5.95,"C","R"))))</f>
        <v>B</v>
      </c>
      <c r="AM8" t="s">
        <v>90</v>
      </c>
    </row>
    <row r="9" spans="1:39">
      <c r="A9" s="3">
        <v>21</v>
      </c>
      <c r="B9" s="3" t="s">
        <v>65</v>
      </c>
      <c r="C9" s="20" t="s">
        <v>75</v>
      </c>
      <c r="D9" s="44">
        <v>9</v>
      </c>
      <c r="E9" s="39">
        <v>9</v>
      </c>
      <c r="F9" s="39">
        <v>0</v>
      </c>
      <c r="G9" s="39">
        <v>10</v>
      </c>
      <c r="H9" s="40">
        <f>D9*0.15+E9*0.7+F9*0.075+G9*0.075</f>
        <v>8.3999999999999986</v>
      </c>
      <c r="I9" s="41">
        <v>9.1</v>
      </c>
      <c r="J9" s="41">
        <v>8.6999999999999993</v>
      </c>
      <c r="K9" s="41">
        <v>8.6</v>
      </c>
      <c r="L9" s="61" t="s">
        <v>80</v>
      </c>
      <c r="M9" s="33">
        <f>I9*0.4+J9*0.4+K9*0.2</f>
        <v>8.84</v>
      </c>
      <c r="N9" s="39">
        <v>10</v>
      </c>
      <c r="O9" s="39">
        <v>4</v>
      </c>
      <c r="P9" s="42">
        <v>8.5</v>
      </c>
      <c r="Q9" s="42">
        <v>10</v>
      </c>
      <c r="R9" s="42"/>
      <c r="S9" s="42">
        <v>10</v>
      </c>
      <c r="T9" s="42">
        <v>10</v>
      </c>
      <c r="U9" s="42">
        <v>6.5</v>
      </c>
      <c r="V9" s="42"/>
      <c r="W9" s="42"/>
      <c r="X9" s="42">
        <v>10</v>
      </c>
      <c r="Y9" s="42">
        <v>7</v>
      </c>
      <c r="Z9" s="35">
        <f>M9*0.18+N9*0.18+O9*0.04+(P9+Q9+R9+S9+T9+U9+V9+W9+X9+Y9)/9*0.6</f>
        <v>7.6845333333333334</v>
      </c>
      <c r="AA9" s="44"/>
      <c r="AB9" s="39"/>
      <c r="AC9" s="39">
        <v>7.5</v>
      </c>
      <c r="AD9" s="39">
        <v>9</v>
      </c>
      <c r="AE9" s="32">
        <f>IF(C9="G",(AC9+AD9)/2,AA9*0.3+AB9*0.2+AC9*0.3+AD9*0.2)</f>
        <v>8.25</v>
      </c>
      <c r="AF9" s="36">
        <f>0.2*H9+0.4*Z9+0.4*AE9</f>
        <v>8.0538133333333342</v>
      </c>
      <c r="AG9" s="41">
        <v>9</v>
      </c>
      <c r="AH9" s="39">
        <v>6.5</v>
      </c>
      <c r="AI9" s="43">
        <f>(AG9+AH9)/2</f>
        <v>7.75</v>
      </c>
      <c r="AJ9" s="37">
        <f>IF(C9="G",IF(MIN(AF9,AI9)&lt;4.95,MIN(AF9,AI9),0.6*AF9+0.4*AI9),IF(MIN(AF9,AI9)&lt;5.95,MIN(AF9,AI9),0.6*AF9+0.4*AI9))</f>
        <v>7.9322879999999998</v>
      </c>
      <c r="AK9" s="15" t="str">
        <f>IF(C9="G",IF(AJ9&gt;5,"Aprovado",""),IF(AJ9&gt;=8.95,"A",IF(AJ9&gt;=7.45,"B",IF(AJ9&gt;=5.95,"C","R"))))</f>
        <v>Aprovado</v>
      </c>
    </row>
    <row r="10" spans="1:39">
      <c r="A10" s="3">
        <v>21</v>
      </c>
      <c r="B10" s="3" t="s">
        <v>66</v>
      </c>
      <c r="C10" s="20" t="s">
        <v>75</v>
      </c>
      <c r="D10" s="44">
        <v>9</v>
      </c>
      <c r="E10" s="39">
        <v>9</v>
      </c>
      <c r="F10" s="39">
        <v>0</v>
      </c>
      <c r="G10" s="39">
        <v>10</v>
      </c>
      <c r="H10" s="40">
        <f>D10*0.15+E10*0.7+F10*0.075+G10*0.075</f>
        <v>8.3999999999999986</v>
      </c>
      <c r="I10" s="41">
        <v>9.1</v>
      </c>
      <c r="J10" s="41">
        <v>8.6999999999999993</v>
      </c>
      <c r="K10" s="41">
        <v>8.6</v>
      </c>
      <c r="L10" s="61" t="s">
        <v>80</v>
      </c>
      <c r="M10" s="33">
        <f>I10*0.4+J10*0.4+K10*0.2</f>
        <v>8.84</v>
      </c>
      <c r="N10" s="39">
        <v>10</v>
      </c>
      <c r="O10" s="39">
        <v>4</v>
      </c>
      <c r="P10" s="42">
        <v>8.5</v>
      </c>
      <c r="Q10" s="42">
        <v>10</v>
      </c>
      <c r="R10" s="42"/>
      <c r="S10" s="42">
        <v>10</v>
      </c>
      <c r="T10" s="42">
        <v>10</v>
      </c>
      <c r="U10" s="42">
        <v>6.5</v>
      </c>
      <c r="V10" s="42"/>
      <c r="W10" s="42"/>
      <c r="X10" s="42">
        <v>10</v>
      </c>
      <c r="Y10" s="42">
        <v>7</v>
      </c>
      <c r="Z10" s="35">
        <f>M10*0.18+N10*0.18+O10*0.04+(P10+Q10+R10+S10+T10+U10+V10+W10+X10+Y10)/9*0.6</f>
        <v>7.6845333333333334</v>
      </c>
      <c r="AA10" s="44"/>
      <c r="AB10" s="39"/>
      <c r="AC10" s="39">
        <v>7.5</v>
      </c>
      <c r="AD10" s="39">
        <v>9</v>
      </c>
      <c r="AE10" s="32">
        <f>IF(C10="G",(AC10+AD10)/2,AA10*0.3+AB10*0.2+AC10*0.3+AD10*0.2)</f>
        <v>8.25</v>
      </c>
      <c r="AF10" s="36">
        <f>0.2*H10+0.4*Z10+0.4*AE10</f>
        <v>8.0538133333333342</v>
      </c>
      <c r="AG10" s="41">
        <v>9.8000000000000007</v>
      </c>
      <c r="AH10" s="39">
        <v>10</v>
      </c>
      <c r="AI10" s="43">
        <f>(AG10+AH10)/2</f>
        <v>9.9</v>
      </c>
      <c r="AJ10" s="37">
        <f>IF(C10="G",IF(MIN(AF10,AI10)&lt;4.95,MIN(AF10,AI10),0.6*AF10+0.4*AI10),IF(MIN(AF10,AI10)&lt;5.95,MIN(AF10,AI10),0.6*AF10+0.4*AI10))</f>
        <v>8.792288000000001</v>
      </c>
      <c r="AK10" s="15" t="str">
        <f>IF(C10="G",IF(AJ10&gt;5,"Aprovado",""),IF(AJ10&gt;=8.95,"A",IF(AJ10&gt;=7.45,"B",IF(AJ10&gt;=5.95,"C","R"))))</f>
        <v>Aprovado</v>
      </c>
    </row>
    <row r="11" spans="1:39">
      <c r="A11" s="3">
        <v>2</v>
      </c>
      <c r="B11" s="3" t="s">
        <v>4</v>
      </c>
      <c r="C11" s="20" t="s">
        <v>54</v>
      </c>
      <c r="D11" s="38">
        <v>8.5</v>
      </c>
      <c r="E11" s="39">
        <v>7</v>
      </c>
      <c r="F11" s="39">
        <v>8</v>
      </c>
      <c r="G11" s="39">
        <v>10</v>
      </c>
      <c r="H11" s="40">
        <f>D11*0.15+E11*0.7+F11*0.075+G11*0.075</f>
        <v>7.5249999999999986</v>
      </c>
      <c r="I11" s="41"/>
      <c r="J11" s="41"/>
      <c r="K11" s="41"/>
      <c r="L11" s="61" t="s">
        <v>80</v>
      </c>
      <c r="M11" s="33">
        <f>I11*0.4+J11*0.4+K11*0.2</f>
        <v>0</v>
      </c>
      <c r="N11" s="39"/>
      <c r="O11" s="39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35">
        <f>M11*0.18+N11*0.18+O11*0.04+(P11+Q11+R11+S11+T11+U11+V11+W11+X11+Y11)/9*0.6</f>
        <v>0</v>
      </c>
      <c r="AA11" s="38"/>
      <c r="AB11" s="39"/>
      <c r="AC11" s="39"/>
      <c r="AD11" s="39"/>
      <c r="AE11" s="32">
        <f>IF(C11="G",(AC11+AD11)/2,AA11*0.3+AB11*0.2+AC11*0.3+AD11*0.2)</f>
        <v>0</v>
      </c>
      <c r="AF11" s="36">
        <f>0.2*H11+0.4*Z11+0.4*AE11</f>
        <v>1.5049999999999999</v>
      </c>
      <c r="AG11" s="41"/>
      <c r="AH11" s="39"/>
      <c r="AI11" s="43">
        <f>(AG11+AH11)/2</f>
        <v>0</v>
      </c>
      <c r="AJ11" s="37">
        <f>IF(C11="G",IF(MIN(AF11,AI11)&lt;4.95,MIN(AF11,AI11),0.6*AF11+0.4*AI11),IF(MIN(AF11,AI11)&lt;5.95,MIN(AF11,AI11),0.6*AF11+0.4*AI11))</f>
        <v>0</v>
      </c>
      <c r="AK11" s="15" t="str">
        <f>IF(C11="G",IF(AJ11&gt;5,"Aprovado",""),IF(AJ11&gt;=8.95,"A",IF(AJ11&gt;=7.45,"B",IF(AJ11&gt;=5.95,"C","R"))))</f>
        <v>R</v>
      </c>
    </row>
    <row r="12" spans="1:39">
      <c r="A12" s="3">
        <v>4</v>
      </c>
      <c r="B12" s="3" t="s">
        <v>36</v>
      </c>
      <c r="C12" s="20" t="s">
        <v>33</v>
      </c>
      <c r="D12" s="44">
        <v>8</v>
      </c>
      <c r="E12" s="39">
        <v>9.5</v>
      </c>
      <c r="F12" s="39">
        <v>10</v>
      </c>
      <c r="G12" s="39">
        <v>10</v>
      </c>
      <c r="H12" s="40">
        <f>D12*0.15+E12*0.7+F12*0.075+G12*0.075</f>
        <v>9.35</v>
      </c>
      <c r="I12" s="41">
        <v>8.6</v>
      </c>
      <c r="J12" s="41">
        <v>8.8000000000000007</v>
      </c>
      <c r="K12" s="41">
        <v>8</v>
      </c>
      <c r="L12" s="61" t="s">
        <v>80</v>
      </c>
      <c r="M12" s="33">
        <f>I12*0.4+J12*0.4+K12*0.2</f>
        <v>8.56</v>
      </c>
      <c r="N12" s="39">
        <v>7</v>
      </c>
      <c r="O12" s="39">
        <v>10</v>
      </c>
      <c r="P12" s="42"/>
      <c r="Q12" s="42">
        <v>10</v>
      </c>
      <c r="R12" s="42">
        <v>9</v>
      </c>
      <c r="S12" s="42">
        <v>10</v>
      </c>
      <c r="T12" s="42">
        <v>10</v>
      </c>
      <c r="U12" s="42"/>
      <c r="V12" s="42"/>
      <c r="W12" s="42">
        <v>10</v>
      </c>
      <c r="X12" s="42">
        <v>7</v>
      </c>
      <c r="Y12" s="42"/>
      <c r="Z12" s="35">
        <f>M12*0.18+N12*0.18+O12*0.04+(P12+Q12+R12+S12+T12+U12+V12+W12+X12+Y12)/9*0.6</f>
        <v>6.9341333333333335</v>
      </c>
      <c r="AA12" s="44">
        <v>6.5</v>
      </c>
      <c r="AB12" s="39">
        <v>5</v>
      </c>
      <c r="AC12" s="39">
        <v>8</v>
      </c>
      <c r="AD12" s="39">
        <v>10</v>
      </c>
      <c r="AE12" s="32">
        <f>IF(C12="G",(AC12+AD12)/2,AA12*0.3+AB12*0.2+AC12*0.3+AD12*0.2)</f>
        <v>7.35</v>
      </c>
      <c r="AF12" s="36">
        <f>0.2*H12+0.4*Z12+0.4*AE12</f>
        <v>7.5836533333333342</v>
      </c>
      <c r="AG12" s="41">
        <v>9.8000000000000007</v>
      </c>
      <c r="AH12" s="39">
        <v>9.1999999999999993</v>
      </c>
      <c r="AI12" s="43">
        <f>(AG12+AH12)/2</f>
        <v>9.5</v>
      </c>
      <c r="AJ12" s="37">
        <f>IF(C12="G",IF(MIN(AF12,AI12)&lt;4.95,MIN(AF12,AI12),0.6*AF12+0.4*AI12),IF(MIN(AF12,AI12)&lt;5.95,MIN(AF12,AI12),0.6*AF12+0.4*AI12))</f>
        <v>8.3501919999999998</v>
      </c>
      <c r="AK12" s="15" t="str">
        <f>IF(C12="G",IF(AJ12&gt;5,"Aprovado",""),IF(AJ12&gt;=8.95,"A",IF(AJ12&gt;=7.45,"B",IF(AJ12&gt;=5.95,"C","R"))))</f>
        <v>B</v>
      </c>
      <c r="AM12" t="s">
        <v>91</v>
      </c>
    </row>
    <row r="13" spans="1:39">
      <c r="A13" s="3">
        <v>13</v>
      </c>
      <c r="B13" s="3" t="s">
        <v>37</v>
      </c>
      <c r="C13" s="20" t="s">
        <v>33</v>
      </c>
      <c r="D13" s="44">
        <v>8</v>
      </c>
      <c r="E13" s="39">
        <v>8</v>
      </c>
      <c r="F13" s="39">
        <v>6</v>
      </c>
      <c r="G13" s="39">
        <v>7</v>
      </c>
      <c r="H13" s="40">
        <f>D13*0.15+E13*0.7+F13*0.075+G13*0.075</f>
        <v>7.7750000000000004</v>
      </c>
      <c r="I13" s="41">
        <v>6.5</v>
      </c>
      <c r="J13" s="41">
        <v>7.5</v>
      </c>
      <c r="K13" s="41">
        <v>7.1</v>
      </c>
      <c r="L13" s="61" t="s">
        <v>80</v>
      </c>
      <c r="M13" s="33">
        <f>I13*0.4+J13*0.4+K13*0.2</f>
        <v>7.02</v>
      </c>
      <c r="N13" s="39">
        <v>4</v>
      </c>
      <c r="O13" s="39">
        <v>10</v>
      </c>
      <c r="P13" s="42">
        <v>10</v>
      </c>
      <c r="Q13" s="42">
        <v>8</v>
      </c>
      <c r="R13" s="42"/>
      <c r="S13" s="42">
        <v>10</v>
      </c>
      <c r="T13" s="42">
        <v>9</v>
      </c>
      <c r="U13" s="42">
        <v>5.5</v>
      </c>
      <c r="V13" s="42">
        <v>9.5</v>
      </c>
      <c r="W13" s="42">
        <v>9</v>
      </c>
      <c r="X13" s="42">
        <v>9</v>
      </c>
      <c r="Y13" s="42">
        <v>9.5</v>
      </c>
      <c r="Z13" s="35">
        <f>M13*0.18+N13*0.18+O13*0.04+(P13+Q13+R13+S13+T13+U13+V13+W13+X13+Y13)/9*0.6</f>
        <v>7.6836000000000002</v>
      </c>
      <c r="AA13" s="44">
        <v>5</v>
      </c>
      <c r="AB13" s="39">
        <v>6</v>
      </c>
      <c r="AC13" s="39">
        <v>9.5</v>
      </c>
      <c r="AD13" s="39">
        <v>10</v>
      </c>
      <c r="AE13" s="32">
        <f>IF(C13="G",(AC13+AD13)/2,AA13*0.3+AB13*0.2+AC13*0.3+AD13*0.2)</f>
        <v>7.5500000000000007</v>
      </c>
      <c r="AF13" s="36">
        <f>0.2*H13+0.4*Z13+0.4*AE13</f>
        <v>7.6484400000000008</v>
      </c>
      <c r="AG13" s="41">
        <v>7.3</v>
      </c>
      <c r="AH13" s="39">
        <v>8.5</v>
      </c>
      <c r="AI13" s="43">
        <f>(AG13+AH13)/2</f>
        <v>7.9</v>
      </c>
      <c r="AJ13" s="37">
        <f>IF(C13="G",IF(MIN(AF13,AI13)&lt;4.95,MIN(AF13,AI13),0.6*AF13+0.4*AI13),IF(MIN(AF13,AI13)&lt;5.95,MIN(AF13,AI13),0.6*AF13+0.4*AI13))</f>
        <v>7.7490640000000006</v>
      </c>
      <c r="AK13" s="15" t="str">
        <f>IF(C13="G",IF(AJ13&gt;5,"Aprovado",""),IF(AJ13&gt;=8.95,"A",IF(AJ13&gt;=7.45,"B",IF(AJ13&gt;=5.95,"C","R"))))</f>
        <v>B</v>
      </c>
      <c r="AM13" t="s">
        <v>92</v>
      </c>
    </row>
    <row r="14" spans="1:39">
      <c r="A14" s="3">
        <v>16</v>
      </c>
      <c r="B14" s="3" t="s">
        <v>67</v>
      </c>
      <c r="C14" s="20" t="s">
        <v>75</v>
      </c>
      <c r="D14" s="44">
        <v>7</v>
      </c>
      <c r="E14" s="39">
        <v>8</v>
      </c>
      <c r="F14" s="39">
        <v>10</v>
      </c>
      <c r="G14" s="39">
        <v>0</v>
      </c>
      <c r="H14" s="40">
        <f>D14*0.15+E14*0.7+F14*0.075+G14*0.075</f>
        <v>7.3999999999999995</v>
      </c>
      <c r="I14" s="41">
        <v>9.6999999999999993</v>
      </c>
      <c r="J14" s="41">
        <v>9.6999999999999993</v>
      </c>
      <c r="K14" s="41">
        <v>8.8000000000000007</v>
      </c>
      <c r="L14" s="61" t="s">
        <v>80</v>
      </c>
      <c r="M14" s="33">
        <f>I14*0.4+J14*0.4+K14*0.2</f>
        <v>9.52</v>
      </c>
      <c r="N14" s="39">
        <v>6</v>
      </c>
      <c r="O14" s="39">
        <v>10</v>
      </c>
      <c r="P14" s="42"/>
      <c r="Q14" s="60"/>
      <c r="R14" s="42"/>
      <c r="S14" s="42"/>
      <c r="T14" s="42"/>
      <c r="U14" s="42"/>
      <c r="V14" s="42"/>
      <c r="W14" s="42"/>
      <c r="X14" s="42"/>
      <c r="Y14" s="42"/>
      <c r="Z14" s="35">
        <f>M14*0.18+N14*0.18+O14*0.04+(P14+Q14+R14+S14+T14+U14+V14+W14+X14+Y14)/9*0.6</f>
        <v>3.1935999999999996</v>
      </c>
      <c r="AA14" s="44"/>
      <c r="AB14" s="39"/>
      <c r="AC14" s="39">
        <v>0</v>
      </c>
      <c r="AD14" s="39"/>
      <c r="AE14" s="32">
        <f>IF(C14="G",(AC14+AD14)/2,AA14*0.3+AB14*0.2+AC14*0.3+AD14*0.2)</f>
        <v>0</v>
      </c>
      <c r="AF14" s="36">
        <f>0.2*H14+0.4*Z14+0.4*AE14</f>
        <v>2.7574399999999999</v>
      </c>
      <c r="AG14" s="41"/>
      <c r="AH14" s="39"/>
      <c r="AI14" s="43">
        <f>(AG14+AH14)/2</f>
        <v>0</v>
      </c>
      <c r="AJ14" s="37">
        <f>IF(C14="G",IF(MIN(AF14,AI14)&lt;4.95,MIN(AF14,AI14),0.6*AF14+0.4*AI14),IF(MIN(AF14,AI14)&lt;5.95,MIN(AF14,AI14),0.6*AF14+0.4*AI14))</f>
        <v>0</v>
      </c>
      <c r="AK14" s="15" t="str">
        <f>IF(C14="G",IF(AJ14&gt;5,"Aprovado",""),IF(AJ14&gt;=8.95,"A",IF(AJ14&gt;=7.45,"B",IF(AJ14&gt;=5.95,"C","R"))))</f>
        <v/>
      </c>
    </row>
    <row r="15" spans="1:39">
      <c r="A15" s="3">
        <v>13</v>
      </c>
      <c r="B15" s="3" t="s">
        <v>38</v>
      </c>
      <c r="C15" s="20" t="s">
        <v>33</v>
      </c>
      <c r="D15" s="44">
        <v>8</v>
      </c>
      <c r="E15" s="39">
        <v>8</v>
      </c>
      <c r="F15" s="39">
        <v>6</v>
      </c>
      <c r="G15" s="39">
        <v>7</v>
      </c>
      <c r="H15" s="40">
        <f>D15*0.15+E15*0.7+F15*0.075+G15*0.075</f>
        <v>7.7750000000000004</v>
      </c>
      <c r="I15" s="41">
        <v>6.5</v>
      </c>
      <c r="J15" s="41">
        <v>7.5</v>
      </c>
      <c r="K15" s="41">
        <v>7.1</v>
      </c>
      <c r="L15" s="61" t="s">
        <v>80</v>
      </c>
      <c r="M15" s="33">
        <f>I15*0.4+J15*0.4+K15*0.2</f>
        <v>7.02</v>
      </c>
      <c r="N15" s="39">
        <v>4</v>
      </c>
      <c r="O15" s="39">
        <v>10</v>
      </c>
      <c r="P15" s="42">
        <v>10</v>
      </c>
      <c r="Q15" s="42">
        <v>8</v>
      </c>
      <c r="R15" s="42"/>
      <c r="S15" s="42">
        <v>10</v>
      </c>
      <c r="T15" s="42">
        <v>9</v>
      </c>
      <c r="U15" s="42">
        <v>5.5</v>
      </c>
      <c r="V15" s="42">
        <v>9.5</v>
      </c>
      <c r="W15" s="42">
        <v>9</v>
      </c>
      <c r="X15" s="42">
        <v>9</v>
      </c>
      <c r="Y15" s="42">
        <v>9.5</v>
      </c>
      <c r="Z15" s="35">
        <f>M15*0.18+N15*0.18+O15*0.04+(P15+Q15+R15+S15+T15+U15+V15+W15+X15+Y15)/9*0.6</f>
        <v>7.6836000000000002</v>
      </c>
      <c r="AA15" s="44">
        <v>4</v>
      </c>
      <c r="AB15" s="39">
        <v>5</v>
      </c>
      <c r="AC15" s="39">
        <v>9.5</v>
      </c>
      <c r="AD15" s="39">
        <v>10</v>
      </c>
      <c r="AE15" s="32">
        <f>IF(C15="G",(AC15+AD15)/2,AA15*0.3+AB15*0.2+AC15*0.3+AD15*0.2)</f>
        <v>7.0500000000000007</v>
      </c>
      <c r="AF15" s="36">
        <f>0.2*H15+0.4*Z15+0.4*AE15</f>
        <v>7.4484400000000006</v>
      </c>
      <c r="AG15" s="41">
        <v>7</v>
      </c>
      <c r="AH15" s="39">
        <v>7.2</v>
      </c>
      <c r="AI15" s="43">
        <f>(AG15+AH15)/2</f>
        <v>7.1</v>
      </c>
      <c r="AJ15" s="37">
        <f>IF(C15="G",IF(MIN(AF15,AI15)&lt;4.95,MIN(AF15,AI15),0.6*AF15+0.4*AI15),IF(MIN(AF15,AI15)&lt;5.95,MIN(AF15,AI15),0.6*AF15+0.4*AI15))</f>
        <v>7.3090640000000002</v>
      </c>
      <c r="AK15" s="15" t="str">
        <f>IF(C15="G",IF(AJ15&gt;5,"Aprovado",""),IF(AJ15&gt;=8.95,"A",IF(AJ15&gt;=7.45,"B",IF(AJ15&gt;=5.95,"C","R"))))</f>
        <v>C</v>
      </c>
      <c r="AM15" t="s">
        <v>93</v>
      </c>
    </row>
    <row r="16" spans="1:39">
      <c r="A16" s="3">
        <v>11</v>
      </c>
      <c r="B16" s="3" t="s">
        <v>68</v>
      </c>
      <c r="C16" s="20" t="s">
        <v>75</v>
      </c>
      <c r="D16" s="44">
        <v>8</v>
      </c>
      <c r="E16" s="39">
        <v>8.5</v>
      </c>
      <c r="F16" s="39">
        <v>7</v>
      </c>
      <c r="G16" s="39">
        <v>0</v>
      </c>
      <c r="H16" s="40">
        <f>D16*0.15+E16*0.7+F16*0.075+G16*0.075</f>
        <v>7.6749999999999998</v>
      </c>
      <c r="I16" s="41">
        <v>8.1999999999999993</v>
      </c>
      <c r="J16" s="41">
        <v>8.3000000000000007</v>
      </c>
      <c r="K16" s="41">
        <v>8.1999999999999993</v>
      </c>
      <c r="L16" s="61" t="s">
        <v>80</v>
      </c>
      <c r="M16" s="33">
        <f>I16*0.4+J16*0.4+K16*0.2</f>
        <v>8.24</v>
      </c>
      <c r="N16" s="39">
        <v>8.5</v>
      </c>
      <c r="O16" s="39">
        <v>0</v>
      </c>
      <c r="P16" s="42">
        <v>9</v>
      </c>
      <c r="Q16" s="42">
        <v>6.5</v>
      </c>
      <c r="R16" s="42">
        <v>9</v>
      </c>
      <c r="S16" s="42">
        <v>10</v>
      </c>
      <c r="T16" s="42">
        <v>10</v>
      </c>
      <c r="U16" s="42">
        <v>10</v>
      </c>
      <c r="V16" s="42"/>
      <c r="W16" s="42"/>
      <c r="X16" s="42"/>
      <c r="Y16" s="42">
        <v>10</v>
      </c>
      <c r="Z16" s="35">
        <f>M16*0.18+N16*0.18+O16*0.04+(P16+Q16+R16+S16+T16+U16+V16+W16+X16+Y16)/9*0.6</f>
        <v>7.3132000000000001</v>
      </c>
      <c r="AA16" s="44"/>
      <c r="AB16" s="39"/>
      <c r="AC16" s="39">
        <v>8</v>
      </c>
      <c r="AD16" s="39">
        <v>10</v>
      </c>
      <c r="AE16" s="32">
        <f>IF(C16="G",(AC16+AD16)/2,AA16*0.3+AB16*0.2+AC16*0.3+AD16*0.2)</f>
        <v>9</v>
      </c>
      <c r="AF16" s="36">
        <f>0.2*H16+0.4*Z16+0.4*AE16</f>
        <v>8.0602800000000006</v>
      </c>
      <c r="AG16" s="41">
        <v>9.1</v>
      </c>
      <c r="AH16" s="39">
        <v>8.5</v>
      </c>
      <c r="AI16" s="43">
        <f>(AG16+AH16)/2</f>
        <v>8.8000000000000007</v>
      </c>
      <c r="AJ16" s="37">
        <f>IF(C16="G",IF(MIN(AF16,AI16)&lt;4.95,MIN(AF16,AI16),0.6*AF16+0.4*AI16),IF(MIN(AF16,AI16)&lt;5.95,MIN(AF16,AI16),0.6*AF16+0.4*AI16))</f>
        <v>8.3561680000000003</v>
      </c>
      <c r="AK16" s="15" t="str">
        <f>IF(C16="G",IF(AJ16&gt;5,"Aprovado",""),IF(AJ16&gt;=8.95,"A",IF(AJ16&gt;=7.45,"B",IF(AJ16&gt;=5.95,"C","R"))))</f>
        <v>Aprovado</v>
      </c>
    </row>
    <row r="17" spans="1:39">
      <c r="A17" s="3">
        <v>17</v>
      </c>
      <c r="B17" s="3" t="s">
        <v>39</v>
      </c>
      <c r="C17" s="20" t="s">
        <v>33</v>
      </c>
      <c r="D17" s="44">
        <v>10</v>
      </c>
      <c r="E17" s="39">
        <v>10</v>
      </c>
      <c r="F17" s="39">
        <v>10</v>
      </c>
      <c r="G17" s="39">
        <v>9</v>
      </c>
      <c r="H17" s="40">
        <f>D17*0.15+E17*0.7+F17*0.075+G17*0.075</f>
        <v>9.9250000000000007</v>
      </c>
      <c r="I17" s="41">
        <v>9.6999999999999993</v>
      </c>
      <c r="J17" s="41">
        <v>9.6999999999999993</v>
      </c>
      <c r="K17" s="41">
        <v>8.8000000000000007</v>
      </c>
      <c r="L17" s="61" t="s">
        <v>80</v>
      </c>
      <c r="M17" s="33">
        <f>I17*0.4+J17*0.4+K17*0.2</f>
        <v>9.52</v>
      </c>
      <c r="N17" s="39">
        <v>10</v>
      </c>
      <c r="O17" s="39">
        <v>10</v>
      </c>
      <c r="P17" s="42">
        <v>9</v>
      </c>
      <c r="Q17" s="60"/>
      <c r="R17" s="42">
        <v>10</v>
      </c>
      <c r="S17" s="42">
        <v>9</v>
      </c>
      <c r="T17" s="42">
        <v>10</v>
      </c>
      <c r="U17" s="42">
        <v>7</v>
      </c>
      <c r="V17" s="42"/>
      <c r="W17" s="42">
        <v>10</v>
      </c>
      <c r="X17" s="42">
        <v>10</v>
      </c>
      <c r="Y17" s="42">
        <v>10</v>
      </c>
      <c r="Z17" s="35">
        <f>M17*0.18+N17*0.18+O17*0.04+(P17+Q17+R17+S17+T17+U17+V17+W17+X17+Y17)/9*0.6</f>
        <v>8.9135999999999989</v>
      </c>
      <c r="AA17" s="44">
        <v>10</v>
      </c>
      <c r="AB17" s="39">
        <v>10</v>
      </c>
      <c r="AC17" s="39">
        <v>8.5</v>
      </c>
      <c r="AD17" s="39">
        <v>10</v>
      </c>
      <c r="AE17" s="32">
        <f>IF(C17="G",(AC17+AD17)/2,AA17*0.3+AB17*0.2+AC17*0.3+AD17*0.2)</f>
        <v>9.5500000000000007</v>
      </c>
      <c r="AF17" s="36">
        <f>0.2*H17+0.4*Z17+0.4*AE17</f>
        <v>9.3704400000000003</v>
      </c>
      <c r="AG17" s="41">
        <v>9.6999999999999993</v>
      </c>
      <c r="AH17" s="39">
        <v>8.6</v>
      </c>
      <c r="AI17" s="43">
        <f>(AG17+AH17)/2</f>
        <v>9.1499999999999986</v>
      </c>
      <c r="AJ17" s="37">
        <f>IF(C17="G",IF(MIN(AF17,AI17)&lt;4.95,MIN(AF17,AI17),0.6*AF17+0.4*AI17),IF(MIN(AF17,AI17)&lt;5.95,MIN(AF17,AI17),0.6*AF17+0.4*AI17))</f>
        <v>9.2822639999999996</v>
      </c>
      <c r="AK17" s="15" t="str">
        <f>IF(C17="G",IF(AJ17&gt;5,"Aprovado",""),IF(AJ17&gt;=8.95,"A",IF(AJ17&gt;=7.45,"B",IF(AJ17&gt;=5.95,"C","R"))))</f>
        <v>A</v>
      </c>
      <c r="AM17" t="s">
        <v>85</v>
      </c>
    </row>
    <row r="18" spans="1:39">
      <c r="A18" s="3">
        <v>8</v>
      </c>
      <c r="B18" s="5" t="s">
        <v>40</v>
      </c>
      <c r="C18" s="20" t="s">
        <v>41</v>
      </c>
      <c r="D18" s="44">
        <v>7</v>
      </c>
      <c r="E18" s="39">
        <v>6</v>
      </c>
      <c r="F18" s="39">
        <v>10</v>
      </c>
      <c r="G18" s="39">
        <v>10</v>
      </c>
      <c r="H18" s="40">
        <f>D18*0.15+E18*0.7+F18*0.075+G18*0.075</f>
        <v>6.7499999999999991</v>
      </c>
      <c r="I18" s="41">
        <v>8</v>
      </c>
      <c r="J18" s="41">
        <v>8.1999999999999993</v>
      </c>
      <c r="K18" s="41">
        <v>8</v>
      </c>
      <c r="L18" s="61" t="s">
        <v>80</v>
      </c>
      <c r="M18" s="33">
        <f>I18*0.4+J18*0.4+K18*0.2</f>
        <v>8.08</v>
      </c>
      <c r="N18" s="39">
        <v>5</v>
      </c>
      <c r="O18" s="39">
        <v>6</v>
      </c>
      <c r="P18" s="42"/>
      <c r="Q18" s="42">
        <v>10</v>
      </c>
      <c r="R18" s="42">
        <v>8</v>
      </c>
      <c r="S18" s="42"/>
      <c r="T18" s="42">
        <v>9</v>
      </c>
      <c r="U18" s="42">
        <v>6</v>
      </c>
      <c r="V18" s="42"/>
      <c r="W18" s="42">
        <v>10</v>
      </c>
      <c r="X18" s="42"/>
      <c r="Y18" s="42">
        <v>9.5</v>
      </c>
      <c r="Z18" s="35">
        <f>M18*0.18+N18*0.18+O18*0.04+(P18+Q18+R18+S18+T18+U18+V18+W18+X18+Y18)/9*0.6</f>
        <v>6.0944000000000003</v>
      </c>
      <c r="AA18" s="44">
        <v>0</v>
      </c>
      <c r="AB18" s="39"/>
      <c r="AC18" s="39">
        <v>0</v>
      </c>
      <c r="AD18" s="39"/>
      <c r="AE18" s="32">
        <f>IF(C18="G",(AC18+AD18)/2,AA18*0.3+AB18*0.2+AC18*0.3+AD18*0.2)</f>
        <v>0</v>
      </c>
      <c r="AF18" s="36">
        <f>0.2*H18+0.4*Z18+0.4*AE18</f>
        <v>3.7877600000000005</v>
      </c>
      <c r="AG18" s="41">
        <v>5.7</v>
      </c>
      <c r="AH18" s="39"/>
      <c r="AI18" s="43">
        <f>(AG18+AH18)/2</f>
        <v>2.85</v>
      </c>
      <c r="AJ18" s="37">
        <f>IF(C18="G",IF(MIN(AF18,AI18)&lt;4.95,MIN(AF18,AI18),0.6*AF18+0.4*AI18),IF(MIN(AF18,AI18)&lt;5.95,MIN(AF18,AI18),0.6*AF18+0.4*AI18))</f>
        <v>2.85</v>
      </c>
      <c r="AK18" s="15" t="str">
        <f>IF(C18="G",IF(AJ18&gt;5,"Aprovado",""),IF(AJ18&gt;=8.95,"A",IF(AJ18&gt;=7.45,"B",IF(AJ18&gt;=5.95,"C","R"))))</f>
        <v>R</v>
      </c>
    </row>
    <row r="19" spans="1:39">
      <c r="A19" s="3">
        <v>5</v>
      </c>
      <c r="B19" s="3" t="s">
        <v>42</v>
      </c>
      <c r="C19" s="20" t="s">
        <v>33</v>
      </c>
      <c r="D19" s="44">
        <v>10</v>
      </c>
      <c r="E19" s="39">
        <v>9.5</v>
      </c>
      <c r="F19" s="39">
        <v>8</v>
      </c>
      <c r="G19" s="39">
        <v>10</v>
      </c>
      <c r="H19" s="40">
        <f>D19*0.15+E19*0.7+F19*0.075+G19*0.075</f>
        <v>9.4999999999999982</v>
      </c>
      <c r="I19" s="41">
        <v>8</v>
      </c>
      <c r="J19" s="41">
        <v>8.1999999999999993</v>
      </c>
      <c r="K19" s="41">
        <v>8</v>
      </c>
      <c r="L19" s="61" t="s">
        <v>80</v>
      </c>
      <c r="M19" s="33">
        <f>I19*0.4+J19*0.4+K19*0.2</f>
        <v>8.08</v>
      </c>
      <c r="N19" s="39">
        <v>5</v>
      </c>
      <c r="O19" s="39">
        <v>6</v>
      </c>
      <c r="P19" s="42">
        <v>9.5</v>
      </c>
      <c r="Q19" s="42">
        <v>10</v>
      </c>
      <c r="R19" s="42">
        <v>9</v>
      </c>
      <c r="S19" s="42"/>
      <c r="T19" s="42">
        <v>10</v>
      </c>
      <c r="U19" s="42">
        <v>6.5</v>
      </c>
      <c r="V19" s="42">
        <v>9.8000000000000007</v>
      </c>
      <c r="W19" s="42">
        <v>10</v>
      </c>
      <c r="X19" s="42">
        <v>10</v>
      </c>
      <c r="Y19" s="42">
        <v>10</v>
      </c>
      <c r="Z19" s="35">
        <f>M19*0.18+N19*0.18+O19*0.04+(P19+Q19+R19+S19+T19+U19+V19+W19+X19+Y19)/9*0.6</f>
        <v>8.2477333333333327</v>
      </c>
      <c r="AA19" s="44">
        <v>9</v>
      </c>
      <c r="AB19" s="39">
        <v>8</v>
      </c>
      <c r="AC19" s="39">
        <v>9</v>
      </c>
      <c r="AD19" s="39">
        <v>10</v>
      </c>
      <c r="AE19" s="32">
        <f>IF(C19="G",(AC19+AD19)/2,AA19*0.3+AB19*0.2+AC19*0.3+AD19*0.2)</f>
        <v>9</v>
      </c>
      <c r="AF19" s="36">
        <f>0.2*H19+0.4*Z19+0.4*AE19</f>
        <v>8.7990933333333334</v>
      </c>
      <c r="AG19" s="41">
        <v>8.3000000000000007</v>
      </c>
      <c r="AH19" s="39">
        <v>8.3000000000000007</v>
      </c>
      <c r="AI19" s="43">
        <f>(AG19+AH19)/2</f>
        <v>8.3000000000000007</v>
      </c>
      <c r="AJ19" s="37">
        <f>IF(C19="G",IF(MIN(AF19,AI19)&lt;4.95,MIN(AF19,AI19),0.6*AF19+0.4*AI19),IF(MIN(AF19,AI19)&lt;5.95,MIN(AF19,AI19),0.6*AF19+0.4*AI19))</f>
        <v>8.599456</v>
      </c>
      <c r="AK19" s="15" t="str">
        <f>IF(C19="G",IF(AJ19&gt;5,"Aprovado",""),IF(AJ19&gt;=8.95,"A",IF(AJ19&gt;=7.45,"B",IF(AJ19&gt;=5.95,"C","R"))))</f>
        <v>B</v>
      </c>
      <c r="AM19" t="s">
        <v>92</v>
      </c>
    </row>
    <row r="20" spans="1:39">
      <c r="A20" s="3">
        <v>20</v>
      </c>
      <c r="B20" s="3" t="s">
        <v>43</v>
      </c>
      <c r="C20" s="20" t="s">
        <v>33</v>
      </c>
      <c r="D20" s="44">
        <v>10</v>
      </c>
      <c r="E20" s="39">
        <v>9.5</v>
      </c>
      <c r="F20" s="39">
        <v>10</v>
      </c>
      <c r="G20" s="39">
        <v>7</v>
      </c>
      <c r="H20" s="40">
        <f>D20*0.15+E20*0.7+F20*0.075+G20*0.075</f>
        <v>9.4249999999999989</v>
      </c>
      <c r="I20" s="41">
        <v>8.6</v>
      </c>
      <c r="J20" s="41">
        <v>8.6</v>
      </c>
      <c r="K20" s="41">
        <v>7.9</v>
      </c>
      <c r="L20" s="61" t="s">
        <v>80</v>
      </c>
      <c r="M20" s="33">
        <f>I20*0.4+J20*0.4+K20*0.2</f>
        <v>8.4600000000000009</v>
      </c>
      <c r="N20" s="39">
        <v>9</v>
      </c>
      <c r="O20" s="39">
        <v>0</v>
      </c>
      <c r="P20" s="42">
        <v>7</v>
      </c>
      <c r="Q20" s="42">
        <v>10</v>
      </c>
      <c r="R20" s="42">
        <v>8.5</v>
      </c>
      <c r="S20" s="42"/>
      <c r="T20" s="42">
        <v>9</v>
      </c>
      <c r="U20" s="42">
        <v>6.5</v>
      </c>
      <c r="V20" s="42">
        <v>10</v>
      </c>
      <c r="W20" s="42"/>
      <c r="X20" s="42">
        <v>9</v>
      </c>
      <c r="Y20" s="42"/>
      <c r="Z20" s="35">
        <f>M20*0.18+N20*0.18+O20*0.04+(P20+Q20+R20+S20+T20+U20+V20+W20+X20+Y20)/9*0.6</f>
        <v>7.1428000000000003</v>
      </c>
      <c r="AA20" s="44">
        <v>10</v>
      </c>
      <c r="AB20" s="39">
        <v>10</v>
      </c>
      <c r="AC20" s="39">
        <v>9.5</v>
      </c>
      <c r="AD20" s="39">
        <v>10</v>
      </c>
      <c r="AE20" s="32">
        <f>IF(C20="G",(AC20+AD20)/2,AA20*0.3+AB20*0.2+AC20*0.3+AD20*0.2)</f>
        <v>9.85</v>
      </c>
      <c r="AF20" s="36">
        <f>0.2*H20+0.4*Z20+0.4*AE20</f>
        <v>8.6821199999999994</v>
      </c>
      <c r="AG20" s="41">
        <v>9.3000000000000007</v>
      </c>
      <c r="AH20" s="39">
        <v>8</v>
      </c>
      <c r="AI20" s="43">
        <f>(AG20+AH20)/2</f>
        <v>8.65</v>
      </c>
      <c r="AJ20" s="37">
        <f>IF(C20="G",IF(MIN(AF20,AI20)&lt;4.95,MIN(AF20,AI20),0.6*AF20+0.4*AI20),IF(MIN(AF20,AI20)&lt;5.95,MIN(AF20,AI20),0.6*AF20+0.4*AI20))</f>
        <v>8.6692719999999994</v>
      </c>
      <c r="AK20" s="15" t="str">
        <f>IF(C20="G",IF(AJ20&gt;5,"Aprovado",""),IF(AJ20&gt;=8.95,"A",IF(AJ20&gt;=7.45,"B",IF(AJ20&gt;=5.95,"C","R"))))</f>
        <v>B</v>
      </c>
      <c r="AM20" t="s">
        <v>92</v>
      </c>
    </row>
    <row r="21" spans="1:39">
      <c r="A21" s="3">
        <v>19</v>
      </c>
      <c r="B21" s="5" t="s">
        <v>44</v>
      </c>
      <c r="C21" s="20" t="s">
        <v>33</v>
      </c>
      <c r="D21" s="44">
        <v>10</v>
      </c>
      <c r="E21" s="39">
        <v>9.5</v>
      </c>
      <c r="F21" s="39">
        <v>10</v>
      </c>
      <c r="G21" s="39">
        <v>10</v>
      </c>
      <c r="H21" s="40">
        <f>D21*0.15+E21*0.7+F21*0.075+G21*0.075</f>
        <v>9.6499999999999986</v>
      </c>
      <c r="I21" s="41">
        <v>8.1999999999999993</v>
      </c>
      <c r="J21" s="41">
        <v>8.3000000000000007</v>
      </c>
      <c r="K21" s="41">
        <v>7.9</v>
      </c>
      <c r="L21" s="61" t="s">
        <v>80</v>
      </c>
      <c r="M21" s="33">
        <f>I21*0.4+J21*0.4+K21*0.2</f>
        <v>8.18</v>
      </c>
      <c r="N21" s="39">
        <v>8</v>
      </c>
      <c r="O21" s="39">
        <v>5</v>
      </c>
      <c r="P21" s="42">
        <v>10</v>
      </c>
      <c r="Q21" s="42">
        <v>10</v>
      </c>
      <c r="R21" s="42">
        <v>9.5</v>
      </c>
      <c r="S21" s="42">
        <v>9</v>
      </c>
      <c r="T21" s="42"/>
      <c r="U21" s="42">
        <v>10</v>
      </c>
      <c r="V21" s="42">
        <v>10</v>
      </c>
      <c r="W21" s="42">
        <v>10</v>
      </c>
      <c r="X21" s="42">
        <v>10</v>
      </c>
      <c r="Y21" s="42">
        <v>10</v>
      </c>
      <c r="Z21" s="35">
        <f>M21*0.18+N21*0.18+O21*0.04+(P21+Q21+R21+S21+T21+U21+V21+W21+X21+Y21)/9*0.6</f>
        <v>9.0123999999999995</v>
      </c>
      <c r="AA21" s="45">
        <v>8.5</v>
      </c>
      <c r="AB21" s="39">
        <v>7.5</v>
      </c>
      <c r="AC21" s="39">
        <v>9.5</v>
      </c>
      <c r="AD21" s="39">
        <v>10</v>
      </c>
      <c r="AE21" s="32">
        <f>IF(C21="G",(AC21+AD21)/2,AA21*0.3+AB21*0.2+AC21*0.3+AD21*0.2)</f>
        <v>8.9</v>
      </c>
      <c r="AF21" s="36">
        <f>0.2*H21+0.4*Z21+0.4*AE21</f>
        <v>9.0949600000000004</v>
      </c>
      <c r="AG21" s="41">
        <v>9.8000000000000007</v>
      </c>
      <c r="AH21" s="39">
        <v>9.8000000000000007</v>
      </c>
      <c r="AI21" s="43">
        <f>(AG21+AH21)/2</f>
        <v>9.8000000000000007</v>
      </c>
      <c r="AJ21" s="37">
        <f>IF(C21="G",IF(MIN(AF21,AI21)&lt;4.95,MIN(AF21,AI21),0.6*AF21+0.4*AI21),IF(MIN(AF21,AI21)&lt;5.95,MIN(AF21,AI21),0.6*AF21+0.4*AI21))</f>
        <v>9.3769760000000009</v>
      </c>
      <c r="AK21" s="15" t="str">
        <f>IF(C21="G",IF(AJ21&gt;5,"Aprovado",""),IF(AJ21&gt;=8.95,"A",IF(AJ21&gt;=7.45,"B",IF(AJ21&gt;=5.95,"C","R"))))</f>
        <v>A</v>
      </c>
      <c r="AM21" t="s">
        <v>92</v>
      </c>
    </row>
    <row r="22" spans="1:39">
      <c r="A22" s="3">
        <v>8</v>
      </c>
      <c r="B22" s="3" t="s">
        <v>45</v>
      </c>
      <c r="C22" s="20" t="s">
        <v>41</v>
      </c>
      <c r="D22" s="44">
        <v>7</v>
      </c>
      <c r="E22" s="39">
        <v>6</v>
      </c>
      <c r="F22" s="39">
        <v>10</v>
      </c>
      <c r="G22" s="39">
        <v>10</v>
      </c>
      <c r="H22" s="40">
        <f>D22*0.15+E22*0.7+F22*0.075+G22*0.075</f>
        <v>6.7499999999999991</v>
      </c>
      <c r="I22" s="41">
        <v>8</v>
      </c>
      <c r="J22" s="41">
        <v>8.1999999999999993</v>
      </c>
      <c r="K22" s="41">
        <v>8</v>
      </c>
      <c r="L22" s="61" t="s">
        <v>80</v>
      </c>
      <c r="M22" s="33">
        <f>I22*0.4+J22*0.4+K22*0.2</f>
        <v>8.08</v>
      </c>
      <c r="N22" s="39">
        <v>5</v>
      </c>
      <c r="O22" s="39">
        <v>6</v>
      </c>
      <c r="P22" s="42">
        <v>7.5</v>
      </c>
      <c r="Q22" s="42">
        <v>10</v>
      </c>
      <c r="R22" s="42">
        <v>8</v>
      </c>
      <c r="S22" s="42"/>
      <c r="T22" s="42">
        <v>9</v>
      </c>
      <c r="U22" s="42">
        <v>6</v>
      </c>
      <c r="V22" s="42">
        <v>9</v>
      </c>
      <c r="W22" s="42">
        <v>10</v>
      </c>
      <c r="X22" s="42"/>
      <c r="Y22" s="42">
        <v>9.5</v>
      </c>
      <c r="Z22" s="35">
        <f>M22*0.18+N22*0.18+O22*0.04+(P22+Q22+R22+S22+T22+U22+V22+W22+X22+Y22)/9*0.6</f>
        <v>7.1943999999999999</v>
      </c>
      <c r="AA22" s="44">
        <v>6</v>
      </c>
      <c r="AB22" s="39">
        <v>8</v>
      </c>
      <c r="AC22" s="39">
        <v>6.5</v>
      </c>
      <c r="AD22" s="39">
        <v>9.5</v>
      </c>
      <c r="AE22" s="32">
        <f>IF(C22="G",(AC22+AD22)/2,AA22*0.3+AB22*0.2+AC22*0.3+AD22*0.2)</f>
        <v>7.25</v>
      </c>
      <c r="AF22" s="36">
        <f>0.2*H22+0.4*Z22+0.4*AE22</f>
        <v>7.1277600000000003</v>
      </c>
      <c r="AG22" s="41">
        <v>8.6999999999999993</v>
      </c>
      <c r="AH22" s="39">
        <v>8.5</v>
      </c>
      <c r="AI22" s="43">
        <f>(AG22+AH22)/2</f>
        <v>8.6</v>
      </c>
      <c r="AJ22" s="37">
        <f>IF(C22="G",IF(MIN(AF22,AI22)&lt;4.95,MIN(AF22,AI22),0.6*AF22+0.4*AI22),IF(MIN(AF22,AI22)&lt;5.95,MIN(AF22,AI22),0.6*AF22+0.4*AI22))</f>
        <v>7.7166560000000004</v>
      </c>
      <c r="AK22" s="15" t="str">
        <f>IF(C22="G",IF(AJ22&gt;5,"Aprovado",""),IF(AJ22&gt;=8.95,"A",IF(AJ22&gt;=7.45,"B",IF(AJ22&gt;=5.95,"C","R"))))</f>
        <v>B</v>
      </c>
      <c r="AM22" t="s">
        <v>92</v>
      </c>
    </row>
    <row r="23" spans="1:39">
      <c r="A23" s="3">
        <v>14</v>
      </c>
      <c r="B23" s="5" t="s">
        <v>46</v>
      </c>
      <c r="C23" s="20" t="s">
        <v>33</v>
      </c>
      <c r="D23" s="44">
        <v>6</v>
      </c>
      <c r="E23" s="39">
        <v>9</v>
      </c>
      <c r="F23" s="39">
        <v>8.5</v>
      </c>
      <c r="G23" s="39">
        <v>7.5</v>
      </c>
      <c r="H23" s="40">
        <f>D23*0.15+E23*0.7+F23*0.075+G23*0.075</f>
        <v>8.3999999999999986</v>
      </c>
      <c r="I23" s="41">
        <v>9</v>
      </c>
      <c r="J23" s="41">
        <v>8.6999999999999993</v>
      </c>
      <c r="K23" s="41">
        <v>8</v>
      </c>
      <c r="L23" s="61" t="s">
        <v>80</v>
      </c>
      <c r="M23" s="33">
        <f>I23*0.4+J23*0.4+K23*0.2</f>
        <v>8.68</v>
      </c>
      <c r="N23" s="39">
        <v>10</v>
      </c>
      <c r="O23" s="39">
        <v>10</v>
      </c>
      <c r="P23" s="42">
        <v>7</v>
      </c>
      <c r="Q23" s="42">
        <v>10</v>
      </c>
      <c r="R23" s="42">
        <v>8.5</v>
      </c>
      <c r="S23" s="42">
        <v>10</v>
      </c>
      <c r="T23" s="42">
        <v>10</v>
      </c>
      <c r="U23" s="42">
        <v>6.5</v>
      </c>
      <c r="V23" s="42">
        <v>10</v>
      </c>
      <c r="W23" s="42">
        <v>10</v>
      </c>
      <c r="X23" s="42"/>
      <c r="Y23" s="42">
        <v>6</v>
      </c>
      <c r="Z23" s="35">
        <f>M23*0.18+N23*0.18+O23*0.04+(P23+Q23+R23+S23+T23+U23+V23+W23+X23+Y23)/9*0.6</f>
        <v>8.9623999999999988</v>
      </c>
      <c r="AA23" s="44">
        <v>9</v>
      </c>
      <c r="AB23" s="39">
        <v>10</v>
      </c>
      <c r="AC23" s="39">
        <v>8.5</v>
      </c>
      <c r="AD23" s="39">
        <v>10</v>
      </c>
      <c r="AE23" s="32">
        <f>IF(C23="G",(AC23+AD23)/2,AA23*0.3+AB23*0.2+AC23*0.3+AD23*0.2)</f>
        <v>9.25</v>
      </c>
      <c r="AF23" s="36">
        <f>0.2*H23+0.4*Z23+0.4*AE23</f>
        <v>8.9649599999999996</v>
      </c>
      <c r="AG23" s="41">
        <v>9.3000000000000007</v>
      </c>
      <c r="AH23" s="39">
        <v>9.5</v>
      </c>
      <c r="AI23" s="43">
        <f>(AG23+AH23)/2</f>
        <v>9.4</v>
      </c>
      <c r="AJ23" s="37">
        <f>IF(C23="G",IF(MIN(AF23,AI23)&lt;4.95,MIN(AF23,AI23),0.6*AF23+0.4*AI23),IF(MIN(AF23,AI23)&lt;5.95,MIN(AF23,AI23),0.6*AF23+0.4*AI23))</f>
        <v>9.1389759999999995</v>
      </c>
      <c r="AK23" s="15" t="str">
        <f>IF(C23="G",IF(AJ23&gt;5,"Aprovado",""),IF(AJ23&gt;=8.95,"A",IF(AJ23&gt;=7.45,"B",IF(AJ23&gt;=5.95,"C","R"))))</f>
        <v>A</v>
      </c>
      <c r="AM23" t="s">
        <v>85</v>
      </c>
    </row>
    <row r="24" spans="1:39">
      <c r="A24" s="3">
        <v>5</v>
      </c>
      <c r="B24" s="3" t="s">
        <v>47</v>
      </c>
      <c r="C24" s="20" t="s">
        <v>33</v>
      </c>
      <c r="D24" s="44">
        <v>10</v>
      </c>
      <c r="E24" s="39">
        <v>9.5</v>
      </c>
      <c r="F24" s="39">
        <v>8</v>
      </c>
      <c r="G24" s="39">
        <v>10</v>
      </c>
      <c r="H24" s="40">
        <f>D24*0.15+E24*0.7+F24*0.075+G24*0.075</f>
        <v>9.4999999999999982</v>
      </c>
      <c r="I24" s="41">
        <v>8</v>
      </c>
      <c r="J24" s="41">
        <v>8.1999999999999993</v>
      </c>
      <c r="K24" s="41">
        <v>8</v>
      </c>
      <c r="L24" s="61" t="s">
        <v>80</v>
      </c>
      <c r="M24" s="33">
        <f>I24*0.4+J24*0.4+K24*0.2</f>
        <v>8.08</v>
      </c>
      <c r="N24" s="39">
        <v>5</v>
      </c>
      <c r="O24" s="39">
        <v>6</v>
      </c>
      <c r="P24" s="42">
        <v>9.5</v>
      </c>
      <c r="Q24" s="42">
        <v>10</v>
      </c>
      <c r="R24" s="42">
        <v>9</v>
      </c>
      <c r="S24" s="42"/>
      <c r="T24" s="42">
        <v>10</v>
      </c>
      <c r="U24" s="42">
        <v>6.5</v>
      </c>
      <c r="V24" s="42">
        <v>9.8000000000000007</v>
      </c>
      <c r="W24" s="42">
        <v>10</v>
      </c>
      <c r="X24" s="42">
        <v>10</v>
      </c>
      <c r="Y24" s="42">
        <v>10</v>
      </c>
      <c r="Z24" s="35">
        <f>M24*0.18+N24*0.18+O24*0.04+(P24+Q24+R24+S24+T24+U24+V24+W24+X24+Y24)/9*0.6</f>
        <v>8.2477333333333327</v>
      </c>
      <c r="AA24" s="44">
        <v>9</v>
      </c>
      <c r="AB24" s="39">
        <v>8</v>
      </c>
      <c r="AC24" s="39">
        <v>9</v>
      </c>
      <c r="AD24" s="39">
        <v>10</v>
      </c>
      <c r="AE24" s="32">
        <f>IF(C24="G",(AC24+AD24)/2,AA24*0.3+AB24*0.2+AC24*0.3+AD24*0.2)</f>
        <v>9</v>
      </c>
      <c r="AF24" s="36">
        <f>0.2*H24+0.4*Z24+0.4*AE24</f>
        <v>8.7990933333333334</v>
      </c>
      <c r="AG24" s="41">
        <v>8.8000000000000007</v>
      </c>
      <c r="AH24" s="39">
        <v>7.7</v>
      </c>
      <c r="AI24" s="43">
        <f>(AG24+AH24)/2</f>
        <v>8.25</v>
      </c>
      <c r="AJ24" s="37">
        <f>IF(C24="G",IF(MIN(AF24,AI24)&lt;4.95,MIN(AF24,AI24),0.6*AF24+0.4*AI24),IF(MIN(AF24,AI24)&lt;5.95,MIN(AF24,AI24),0.6*AF24+0.4*AI24))</f>
        <v>8.5794560000000004</v>
      </c>
      <c r="AK24" s="15" t="str">
        <f>IF(C24="G",IF(AJ24&gt;5,"Aprovado",""),IF(AJ24&gt;=8.95,"A",IF(AJ24&gt;=7.45,"B",IF(AJ24&gt;=5.95,"C","R"))))</f>
        <v>B</v>
      </c>
      <c r="AM24" t="s">
        <v>92</v>
      </c>
    </row>
    <row r="25" spans="1:39">
      <c r="A25" s="3">
        <v>3</v>
      </c>
      <c r="B25" s="3" t="s">
        <v>48</v>
      </c>
      <c r="C25" s="20" t="s">
        <v>33</v>
      </c>
      <c r="D25" s="38">
        <v>8.5</v>
      </c>
      <c r="E25" s="39">
        <v>8.5</v>
      </c>
      <c r="F25" s="39">
        <v>10</v>
      </c>
      <c r="G25" s="39">
        <v>10</v>
      </c>
      <c r="H25" s="40">
        <f>D25*0.15+E25*0.7+F25*0.075+G25*0.075</f>
        <v>8.7249999999999996</v>
      </c>
      <c r="I25" s="41">
        <v>8.3000000000000007</v>
      </c>
      <c r="J25" s="41">
        <v>8.8000000000000007</v>
      </c>
      <c r="K25" s="41">
        <v>7.7</v>
      </c>
      <c r="L25" s="61" t="s">
        <v>80</v>
      </c>
      <c r="M25" s="33">
        <f>I25*0.4+J25*0.4+K25*0.2</f>
        <v>8.3800000000000008</v>
      </c>
      <c r="N25" s="39">
        <v>10</v>
      </c>
      <c r="O25" s="39">
        <v>10</v>
      </c>
      <c r="P25" s="42">
        <v>9.5</v>
      </c>
      <c r="Q25" s="42">
        <v>10</v>
      </c>
      <c r="R25" s="42">
        <v>10</v>
      </c>
      <c r="S25" s="42"/>
      <c r="T25" s="42">
        <v>10</v>
      </c>
      <c r="U25" s="42">
        <v>6.5</v>
      </c>
      <c r="V25" s="42">
        <v>10</v>
      </c>
      <c r="W25" s="42"/>
      <c r="X25" s="42"/>
      <c r="Y25" s="42"/>
      <c r="Z25" s="35">
        <f>M25*0.18+N25*0.18+O25*0.04+(P25+Q25+R25+S25+T25+U25+V25+W25+X25+Y25)/9*0.6</f>
        <v>7.4417333333333335</v>
      </c>
      <c r="AA25" s="38">
        <v>8.5</v>
      </c>
      <c r="AB25" s="39">
        <v>5</v>
      </c>
      <c r="AC25" s="39">
        <v>7.5</v>
      </c>
      <c r="AD25" s="39">
        <v>8</v>
      </c>
      <c r="AE25" s="32">
        <f>IF(C25="G",(AC25+AD25)/2,AA25*0.3+AB25*0.2+AC25*0.3+AD25*0.2)</f>
        <v>7.4</v>
      </c>
      <c r="AF25" s="36">
        <f>0.2*H25+0.4*Z25+0.4*AE25</f>
        <v>7.6816933333333335</v>
      </c>
      <c r="AG25" s="41">
        <v>8.9</v>
      </c>
      <c r="AH25" s="39">
        <v>8</v>
      </c>
      <c r="AI25" s="43">
        <f>(AG25+AH25)/2</f>
        <v>8.4499999999999993</v>
      </c>
      <c r="AJ25" s="37">
        <f>IF(C25="G",IF(MIN(AF25,AI25)&lt;4.95,MIN(AF25,AI25),0.6*AF25+0.4*AI25),IF(MIN(AF25,AI25)&lt;5.95,MIN(AF25,AI25),0.6*AF25+0.4*AI25))</f>
        <v>7.9890159999999995</v>
      </c>
      <c r="AK25" s="15" t="str">
        <f>IF(C25="G",IF(AJ25&gt;5,"Aprovado",""),IF(AJ25&gt;=8.95,"A",IF(AJ25&gt;=7.45,"B",IF(AJ25&gt;=5.95,"C","R"))))</f>
        <v>B</v>
      </c>
      <c r="AM25" t="s">
        <v>87</v>
      </c>
    </row>
    <row r="26" spans="1:39">
      <c r="A26" s="3">
        <v>10</v>
      </c>
      <c r="B26" s="3" t="s">
        <v>49</v>
      </c>
      <c r="C26" s="20" t="s">
        <v>33</v>
      </c>
      <c r="D26" s="44">
        <v>6</v>
      </c>
      <c r="E26" s="39">
        <v>8.5</v>
      </c>
      <c r="F26" s="39">
        <v>10</v>
      </c>
      <c r="G26" s="39">
        <v>10</v>
      </c>
      <c r="H26" s="40">
        <f>D26*0.15+E26*0.7+F26*0.075+G26*0.075</f>
        <v>8.35</v>
      </c>
      <c r="I26" s="41">
        <v>8.1999999999999993</v>
      </c>
      <c r="J26" s="41">
        <v>8.3000000000000007</v>
      </c>
      <c r="K26" s="41">
        <v>7.9</v>
      </c>
      <c r="L26" s="61" t="s">
        <v>80</v>
      </c>
      <c r="M26" s="33">
        <f>I26*0.4+J26*0.4+K26*0.2</f>
        <v>8.18</v>
      </c>
      <c r="N26" s="39">
        <v>8</v>
      </c>
      <c r="O26" s="39">
        <v>5</v>
      </c>
      <c r="P26" s="42">
        <v>9.5</v>
      </c>
      <c r="Q26" s="42">
        <v>10</v>
      </c>
      <c r="R26" s="42">
        <v>10</v>
      </c>
      <c r="S26" s="42">
        <v>8</v>
      </c>
      <c r="T26" s="42"/>
      <c r="U26" s="42">
        <v>6.5</v>
      </c>
      <c r="V26" s="42">
        <v>7</v>
      </c>
      <c r="W26" s="42">
        <v>10</v>
      </c>
      <c r="X26" s="42">
        <v>6</v>
      </c>
      <c r="Y26" s="42">
        <v>6</v>
      </c>
      <c r="Z26" s="35">
        <f>M26*0.18+N26*0.18+O26*0.04+(P26+Q26+R26+S26+T26+U26+V26+W26+X26+Y26)/9*0.6</f>
        <v>7.9790666666666663</v>
      </c>
      <c r="AA26" s="44">
        <v>5</v>
      </c>
      <c r="AB26" s="39">
        <v>8</v>
      </c>
      <c r="AC26" s="39">
        <v>7</v>
      </c>
      <c r="AD26" s="39">
        <v>8</v>
      </c>
      <c r="AE26" s="32">
        <f>IF(C26="G",(AC26+AD26)/2,AA26*0.3+AB26*0.2+AC26*0.3+AD26*0.2)</f>
        <v>6.8000000000000007</v>
      </c>
      <c r="AF26" s="36">
        <f>0.2*H26+0.4*Z26+0.4*AE26</f>
        <v>7.5816266666666667</v>
      </c>
      <c r="AG26" s="41">
        <v>9.8000000000000007</v>
      </c>
      <c r="AH26" s="39">
        <v>8</v>
      </c>
      <c r="AI26" s="43">
        <f>(AG26+AH26)/2</f>
        <v>8.9</v>
      </c>
      <c r="AJ26" s="37">
        <f>IF(C26="G",IF(MIN(AF26,AI26)&lt;4.95,MIN(AF26,AI26),0.6*AF26+0.4*AI26),IF(MIN(AF26,AI26)&lt;5.95,MIN(AF26,AI26),0.6*AF26+0.4*AI26))</f>
        <v>8.1089760000000002</v>
      </c>
      <c r="AK26" s="15" t="str">
        <f>IF(C26="G",IF(AJ26&gt;5,"Aprovado",""),IF(AJ26&gt;=8.95,"A",IF(AJ26&gt;=7.45,"B",IF(AJ26&gt;=5.95,"C","R"))))</f>
        <v>B</v>
      </c>
      <c r="AM26" t="s">
        <v>86</v>
      </c>
    </row>
    <row r="27" spans="1:39">
      <c r="A27" s="3">
        <v>3</v>
      </c>
      <c r="B27" s="3" t="s">
        <v>50</v>
      </c>
      <c r="C27" s="20" t="s">
        <v>33</v>
      </c>
      <c r="D27" s="38">
        <v>8.5</v>
      </c>
      <c r="E27" s="39">
        <v>8.5</v>
      </c>
      <c r="F27" s="39">
        <v>10</v>
      </c>
      <c r="G27" s="39">
        <v>10</v>
      </c>
      <c r="H27" s="40">
        <f>D27*0.15+E27*0.7+F27*0.075+G27*0.075</f>
        <v>8.7249999999999996</v>
      </c>
      <c r="I27" s="41">
        <v>8.3000000000000007</v>
      </c>
      <c r="J27" s="41">
        <v>8.8000000000000007</v>
      </c>
      <c r="K27" s="41">
        <v>7.7</v>
      </c>
      <c r="L27" s="61" t="s">
        <v>80</v>
      </c>
      <c r="M27" s="33">
        <f>I27*0.4+J27*0.4+K27*0.2</f>
        <v>8.3800000000000008</v>
      </c>
      <c r="N27" s="39">
        <v>10</v>
      </c>
      <c r="O27" s="39">
        <v>10</v>
      </c>
      <c r="P27" s="42">
        <v>9.5</v>
      </c>
      <c r="Q27" s="42">
        <v>10</v>
      </c>
      <c r="R27" s="42">
        <v>10</v>
      </c>
      <c r="S27" s="42"/>
      <c r="T27" s="42">
        <v>10</v>
      </c>
      <c r="U27" s="42">
        <v>6.5</v>
      </c>
      <c r="V27" s="42">
        <v>10</v>
      </c>
      <c r="W27" s="42"/>
      <c r="X27" s="42"/>
      <c r="Y27" s="42"/>
      <c r="Z27" s="35">
        <f>M27*0.18+N27*0.18+O27*0.04+(P27+Q27+R27+S27+T27+U27+V27+W27+X27+Y27)/9*0.6</f>
        <v>7.4417333333333335</v>
      </c>
      <c r="AA27" s="38">
        <v>8.5</v>
      </c>
      <c r="AB27" s="39">
        <v>5</v>
      </c>
      <c r="AC27" s="39">
        <v>7.5</v>
      </c>
      <c r="AD27" s="39">
        <v>8</v>
      </c>
      <c r="AE27" s="32">
        <f>IF(C27="G",(AC27+AD27)/2,AA27*0.3+AB27*0.2+AC27*0.3+AD27*0.2)</f>
        <v>7.4</v>
      </c>
      <c r="AF27" s="36">
        <f>0.2*H27+0.4*Z27+0.4*AE27</f>
        <v>7.6816933333333335</v>
      </c>
      <c r="AG27" s="41">
        <v>9.8000000000000007</v>
      </c>
      <c r="AH27" s="39">
        <v>7.8</v>
      </c>
      <c r="AI27" s="43">
        <f>(AG27+AH27)/2</f>
        <v>8.8000000000000007</v>
      </c>
      <c r="AJ27" s="37">
        <f>IF(C27="G",IF(MIN(AF27,AI27)&lt;4.95,MIN(AF27,AI27),0.6*AF27+0.4*AI27),IF(MIN(AF27,AI27)&lt;5.95,MIN(AF27,AI27),0.6*AF27+0.4*AI27))</f>
        <v>8.129016</v>
      </c>
      <c r="AK27" s="15" t="str">
        <f>IF(C27="G",IF(AJ27&gt;5,"Aprovado",""),IF(AJ27&gt;=8.95,"A",IF(AJ27&gt;=7.45,"B",IF(AJ27&gt;=5.95,"C","R"))))</f>
        <v>B</v>
      </c>
      <c r="AM27" t="s">
        <v>90</v>
      </c>
    </row>
    <row r="28" spans="1:39">
      <c r="A28" s="3">
        <v>7</v>
      </c>
      <c r="B28" s="3" t="s">
        <v>51</v>
      </c>
      <c r="C28" s="20" t="s">
        <v>33</v>
      </c>
      <c r="D28" s="44">
        <v>10</v>
      </c>
      <c r="E28" s="39">
        <v>10</v>
      </c>
      <c r="F28" s="39">
        <v>10</v>
      </c>
      <c r="G28" s="39">
        <v>10</v>
      </c>
      <c r="H28" s="40">
        <f>D28*0.15+E28*0.7+F28*0.075+G28*0.075</f>
        <v>10</v>
      </c>
      <c r="I28" s="41">
        <v>9.1</v>
      </c>
      <c r="J28" s="41">
        <v>8.6999999999999993</v>
      </c>
      <c r="K28" s="41">
        <v>8.6</v>
      </c>
      <c r="L28" s="61" t="s">
        <v>80</v>
      </c>
      <c r="M28" s="33">
        <f>I28*0.4+J28*0.4+K28*0.2</f>
        <v>8.84</v>
      </c>
      <c r="N28" s="39">
        <v>10</v>
      </c>
      <c r="O28" s="39">
        <v>4</v>
      </c>
      <c r="P28" s="42">
        <v>9</v>
      </c>
      <c r="Q28" s="42">
        <v>10</v>
      </c>
      <c r="R28" s="42">
        <v>8</v>
      </c>
      <c r="S28" s="42">
        <v>10</v>
      </c>
      <c r="T28" s="42">
        <v>10</v>
      </c>
      <c r="U28" s="42">
        <v>9.5</v>
      </c>
      <c r="V28" s="42"/>
      <c r="W28" s="42">
        <v>10</v>
      </c>
      <c r="X28" s="42">
        <v>9</v>
      </c>
      <c r="Y28" s="42">
        <v>10</v>
      </c>
      <c r="Z28" s="35">
        <f>M28*0.18+N28*0.18+O28*0.04+(P28+Q28+R28+S28+T28+U28+V28+W28+X28+Y28)/9*0.6</f>
        <v>9.2512000000000008</v>
      </c>
      <c r="AA28" s="44">
        <v>8</v>
      </c>
      <c r="AB28" s="39">
        <v>9</v>
      </c>
      <c r="AC28" s="39">
        <v>9</v>
      </c>
      <c r="AD28" s="39">
        <v>10</v>
      </c>
      <c r="AE28" s="32">
        <f>IF(C28="G",(AC28+AD28)/2,AA28*0.3+AB28*0.2+AC28*0.3+AD28*0.2)</f>
        <v>8.9</v>
      </c>
      <c r="AF28" s="36">
        <f>0.2*H28+0.4*Z28+0.4*AE28</f>
        <v>9.2604800000000012</v>
      </c>
      <c r="AG28" s="41">
        <v>10</v>
      </c>
      <c r="AH28" s="39">
        <v>9.8000000000000007</v>
      </c>
      <c r="AI28" s="43">
        <f>(AG28+AH28)/2</f>
        <v>9.9</v>
      </c>
      <c r="AJ28" s="37">
        <f>IF(C28="G",IF(MIN(AF28,AI28)&lt;4.95,MIN(AF28,AI28),0.6*AF28+0.4*AI28),IF(MIN(AF28,AI28)&lt;5.95,MIN(AF28,AI28),0.6*AF28+0.4*AI28))</f>
        <v>9.5162880000000012</v>
      </c>
      <c r="AK28" s="15" t="str">
        <f>IF(C28="G",IF(AJ28&gt;5,"Aprovado",""),IF(AJ28&gt;=8.95,"A",IF(AJ28&gt;=7.45,"B",IF(AJ28&gt;=5.95,"C","R"))))</f>
        <v>A</v>
      </c>
      <c r="AM28" t="s">
        <v>92</v>
      </c>
    </row>
    <row r="29" spans="1:39">
      <c r="A29" s="3">
        <v>7</v>
      </c>
      <c r="B29" s="3" t="s">
        <v>52</v>
      </c>
      <c r="C29" s="20" t="s">
        <v>33</v>
      </c>
      <c r="D29" s="44">
        <v>10</v>
      </c>
      <c r="E29" s="39">
        <v>10</v>
      </c>
      <c r="F29" s="39">
        <v>10</v>
      </c>
      <c r="G29" s="39">
        <v>10</v>
      </c>
      <c r="H29" s="40">
        <f>D29*0.15+E29*0.7+F29*0.075+G29*0.075</f>
        <v>10</v>
      </c>
      <c r="I29" s="41">
        <v>9.1</v>
      </c>
      <c r="J29" s="41">
        <v>8.6999999999999993</v>
      </c>
      <c r="K29" s="41">
        <v>8.6</v>
      </c>
      <c r="L29" s="61" t="s">
        <v>80</v>
      </c>
      <c r="M29" s="33">
        <f>I29*0.4+J29*0.4+K29*0.2</f>
        <v>8.84</v>
      </c>
      <c r="N29" s="39">
        <v>10</v>
      </c>
      <c r="O29" s="39">
        <v>4</v>
      </c>
      <c r="P29" s="42">
        <v>9</v>
      </c>
      <c r="Q29" s="42">
        <v>10</v>
      </c>
      <c r="R29" s="42">
        <v>8</v>
      </c>
      <c r="S29" s="42">
        <v>10</v>
      </c>
      <c r="T29" s="42">
        <v>10</v>
      </c>
      <c r="U29" s="42">
        <v>9.5</v>
      </c>
      <c r="V29" s="42"/>
      <c r="W29" s="42">
        <v>10</v>
      </c>
      <c r="X29" s="42">
        <v>9</v>
      </c>
      <c r="Y29" s="42">
        <v>10</v>
      </c>
      <c r="Z29" s="35">
        <f>M29*0.18+N29*0.18+O29*0.04+(P29+Q29+R29+S29+T29+U29+V29+W29+X29+Y29)/9*0.6</f>
        <v>9.2512000000000008</v>
      </c>
      <c r="AA29" s="44">
        <v>8</v>
      </c>
      <c r="AB29" s="39">
        <v>9</v>
      </c>
      <c r="AC29" s="39">
        <v>9</v>
      </c>
      <c r="AD29" s="39">
        <v>10</v>
      </c>
      <c r="AE29" s="32">
        <f>IF(C29="G",(AC29+AD29)/2,AA29*0.3+AB29*0.2+AC29*0.3+AD29*0.2)</f>
        <v>8.9</v>
      </c>
      <c r="AF29" s="36">
        <f>0.2*H29+0.4*Z29+0.4*AE29</f>
        <v>9.2604800000000012</v>
      </c>
      <c r="AG29" s="41">
        <v>10</v>
      </c>
      <c r="AH29" s="39">
        <v>10</v>
      </c>
      <c r="AI29" s="43">
        <f>(AG29+AH29)/2</f>
        <v>10</v>
      </c>
      <c r="AJ29" s="37">
        <f>IF(C29="G",IF(MIN(AF29,AI29)&lt;4.95,MIN(AF29,AI29),0.6*AF29+0.4*AI29),IF(MIN(AF29,AI29)&lt;5.95,MIN(AF29,AI29),0.6*AF29+0.4*AI29))</f>
        <v>9.5562880000000003</v>
      </c>
      <c r="AK29" s="15" t="str">
        <f>IF(C29="G",IF(AJ29&gt;5,"Aprovado",""),IF(AJ29&gt;=8.95,"A",IF(AJ29&gt;=7.45,"B",IF(AJ29&gt;=5.95,"C","R"))))</f>
        <v>A</v>
      </c>
      <c r="AM29" t="s">
        <v>92</v>
      </c>
    </row>
    <row r="30" spans="1:39">
      <c r="A30" s="3">
        <v>22</v>
      </c>
      <c r="B30" s="3" t="s">
        <v>53</v>
      </c>
      <c r="C30" s="20" t="s">
        <v>54</v>
      </c>
      <c r="D30" s="44">
        <v>7</v>
      </c>
      <c r="E30" s="39">
        <v>0</v>
      </c>
      <c r="F30" s="39">
        <v>0</v>
      </c>
      <c r="G30" s="39">
        <v>0</v>
      </c>
      <c r="H30" s="40">
        <f>D30*0.15+E30*0.7+F30*0.075+G30*0.075</f>
        <v>1.05</v>
      </c>
      <c r="I30" s="41">
        <v>8.6</v>
      </c>
      <c r="J30" s="41">
        <v>8.6</v>
      </c>
      <c r="K30" s="41">
        <v>7.9</v>
      </c>
      <c r="L30" s="61" t="s">
        <v>80</v>
      </c>
      <c r="M30" s="33">
        <f>I30*0.4+J30*0.4+K30*0.2</f>
        <v>8.4600000000000009</v>
      </c>
      <c r="N30" s="39">
        <v>9</v>
      </c>
      <c r="O30" s="39">
        <v>0</v>
      </c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35">
        <f>M30*0.18+N30*0.18+O30*0.04+(P30+Q30+R30+S30+T30+U30+V30+W30+X30+Y30)/9*0.6</f>
        <v>3.1428000000000003</v>
      </c>
      <c r="AA30" s="44">
        <v>5</v>
      </c>
      <c r="AB30" s="39">
        <v>8</v>
      </c>
      <c r="AC30" s="39"/>
      <c r="AD30" s="39"/>
      <c r="AE30" s="32">
        <f>IF(C30="G",(AC30+AD30)/2,AA30*0.3+AB30*0.2+AC30*0.3+AD30*0.2)</f>
        <v>3.1</v>
      </c>
      <c r="AF30" s="36">
        <f>0.2*H30+0.4*Z30+0.4*AE30</f>
        <v>2.7071200000000006</v>
      </c>
      <c r="AG30" s="41">
        <v>9.6</v>
      </c>
      <c r="AH30" s="39">
        <v>9.5</v>
      </c>
      <c r="AI30" s="43">
        <f>(AG30+AH30)/2</f>
        <v>9.5500000000000007</v>
      </c>
      <c r="AJ30" s="37">
        <f>IF(C30="G",IF(MIN(AF30,AI30)&lt;4.95,MIN(AF30,AI30),0.6*AF30+0.4*AI30),IF(MIN(AF30,AI30)&lt;5.95,MIN(AF30,AI30),0.6*AF30+0.4*AI30))</f>
        <v>2.7071200000000006</v>
      </c>
      <c r="AK30" s="15" t="str">
        <f>IF(C30="G",IF(AJ30&gt;5,"Aprovado",""),IF(AJ30&gt;=8.95,"A",IF(AJ30&gt;=7.45,"B",IF(AJ30&gt;=5.95,"C","R"))))</f>
        <v>R</v>
      </c>
      <c r="AM30" t="s">
        <v>94</v>
      </c>
    </row>
    <row r="31" spans="1:39">
      <c r="A31" s="3">
        <v>16</v>
      </c>
      <c r="B31" s="3" t="s">
        <v>69</v>
      </c>
      <c r="C31" s="20" t="s">
        <v>75</v>
      </c>
      <c r="D31" s="44">
        <v>7</v>
      </c>
      <c r="E31" s="39">
        <v>8</v>
      </c>
      <c r="F31" s="39">
        <v>10</v>
      </c>
      <c r="G31" s="39">
        <v>10</v>
      </c>
      <c r="H31" s="40">
        <f>D31*0.15+E31*0.7+F31*0.075+G31*0.075</f>
        <v>8.1499999999999986</v>
      </c>
      <c r="I31" s="41">
        <v>9.6999999999999993</v>
      </c>
      <c r="J31" s="41">
        <v>9.6999999999999993</v>
      </c>
      <c r="K31" s="41">
        <v>8.8000000000000007</v>
      </c>
      <c r="L31" s="61" t="s">
        <v>80</v>
      </c>
      <c r="M31" s="33">
        <f>I31*0.4+J31*0.4+K31*0.2</f>
        <v>9.52</v>
      </c>
      <c r="N31" s="39">
        <v>10</v>
      </c>
      <c r="O31" s="39">
        <v>10</v>
      </c>
      <c r="P31" s="42">
        <v>8.5</v>
      </c>
      <c r="Q31" s="60"/>
      <c r="R31" s="42">
        <v>9</v>
      </c>
      <c r="S31" s="42">
        <v>9</v>
      </c>
      <c r="T31" s="42">
        <v>9</v>
      </c>
      <c r="U31" s="42"/>
      <c r="V31" s="42">
        <v>10</v>
      </c>
      <c r="W31" s="42">
        <v>6</v>
      </c>
      <c r="X31" s="42"/>
      <c r="Y31" s="42"/>
      <c r="Z31" s="35">
        <f>M31*0.18+N31*0.18+O31*0.04+(P31+Q31+R31+S31+T31+U31+V31+W31+X31+Y31)/9*0.6</f>
        <v>7.3469333333333324</v>
      </c>
      <c r="AA31" s="44"/>
      <c r="AB31" s="39"/>
      <c r="AC31" s="39">
        <v>8.5</v>
      </c>
      <c r="AD31" s="39">
        <v>10</v>
      </c>
      <c r="AE31" s="32">
        <f>IF(C31="G",(AC31+AD31)/2,AA31*0.3+AB31*0.2+AC31*0.3+AD31*0.2)</f>
        <v>9.25</v>
      </c>
      <c r="AF31" s="36">
        <f>0.2*H31+0.4*Z31+0.4*AE31</f>
        <v>8.268773333333332</v>
      </c>
      <c r="AG31" s="41">
        <v>7.8</v>
      </c>
      <c r="AH31" s="39">
        <v>8.6999999999999993</v>
      </c>
      <c r="AI31" s="43">
        <f>(AG31+AH31)/2</f>
        <v>8.25</v>
      </c>
      <c r="AJ31" s="37">
        <f>IF(C31="G",IF(MIN(AF31,AI31)&lt;4.95,MIN(AF31,AI31),0.6*AF31+0.4*AI31),IF(MIN(AF31,AI31)&lt;5.95,MIN(AF31,AI31),0.6*AF31+0.4*AI31))</f>
        <v>8.2612639999999988</v>
      </c>
      <c r="AK31" s="15" t="str">
        <f>IF(C31="G",IF(AJ31&gt;5,"Aprovado",""),IF(AJ31&gt;=8.95,"A",IF(AJ31&gt;=7.45,"B",IF(AJ31&gt;=5.95,"C","R"))))</f>
        <v>Aprovado</v>
      </c>
    </row>
    <row r="32" spans="1:39">
      <c r="A32" s="3">
        <v>14</v>
      </c>
      <c r="B32" s="3" t="s">
        <v>70</v>
      </c>
      <c r="C32" s="20" t="s">
        <v>75</v>
      </c>
      <c r="D32" s="44">
        <v>6</v>
      </c>
      <c r="E32" s="39">
        <v>9</v>
      </c>
      <c r="F32" s="39">
        <v>8.5</v>
      </c>
      <c r="G32" s="39">
        <v>7.5</v>
      </c>
      <c r="H32" s="40">
        <f>D32*0.15+E32*0.7+F32*0.075+G32*0.075</f>
        <v>8.3999999999999986</v>
      </c>
      <c r="I32" s="41">
        <v>9</v>
      </c>
      <c r="J32" s="41">
        <v>8.6999999999999993</v>
      </c>
      <c r="K32" s="41">
        <v>8</v>
      </c>
      <c r="L32" s="61" t="s">
        <v>80</v>
      </c>
      <c r="M32" s="33">
        <f>I32*0.4+J32*0.4+K32*0.2</f>
        <v>8.68</v>
      </c>
      <c r="N32" s="39">
        <v>10</v>
      </c>
      <c r="O32" s="39">
        <v>10</v>
      </c>
      <c r="P32" s="42">
        <v>7</v>
      </c>
      <c r="Q32" s="42">
        <v>10</v>
      </c>
      <c r="R32" s="42">
        <v>8.5</v>
      </c>
      <c r="S32" s="42">
        <v>10</v>
      </c>
      <c r="T32" s="42">
        <v>10</v>
      </c>
      <c r="U32" s="42">
        <v>6.5</v>
      </c>
      <c r="V32" s="42">
        <v>10</v>
      </c>
      <c r="W32" s="42">
        <v>10</v>
      </c>
      <c r="X32" s="42"/>
      <c r="Y32" s="42">
        <v>6</v>
      </c>
      <c r="Z32" s="35">
        <f>M32*0.18+N32*0.18+O32*0.04+(P32+Q32+R32+S32+T32+U32+V32+W32+X32+Y32)/9*0.6</f>
        <v>8.9623999999999988</v>
      </c>
      <c r="AA32" s="44"/>
      <c r="AB32" s="39"/>
      <c r="AC32" s="39">
        <v>8.5</v>
      </c>
      <c r="AD32" s="39">
        <v>10</v>
      </c>
      <c r="AE32" s="32">
        <f>IF(C32="G",(AC32+AD32)/2,AA32*0.3+AB32*0.2+AC32*0.3+AD32*0.2)</f>
        <v>9.25</v>
      </c>
      <c r="AF32" s="36">
        <f>0.2*H32+0.4*Z32+0.4*AE32</f>
        <v>8.9649599999999996</v>
      </c>
      <c r="AG32" s="41">
        <v>7.2</v>
      </c>
      <c r="AH32" s="39">
        <v>8</v>
      </c>
      <c r="AI32" s="43">
        <f>(AG32+AH32)/2</f>
        <v>7.6</v>
      </c>
      <c r="AJ32" s="37">
        <f>IF(C32="G",IF(MIN(AF32,AI32)&lt;4.95,MIN(AF32,AI32),0.6*AF32+0.4*AI32),IF(MIN(AF32,AI32)&lt;5.95,MIN(AF32,AI32),0.6*AF32+0.4*AI32))</f>
        <v>8.4189760000000007</v>
      </c>
      <c r="AK32" s="15" t="str">
        <f>IF(C32="G",IF(AJ32&gt;5,"Aprovado",""),IF(AJ32&gt;=8.95,"A",IF(AJ32&gt;=7.45,"B",IF(AJ32&gt;=5.95,"C","R"))))</f>
        <v>Aprovado</v>
      </c>
    </row>
    <row r="33" spans="1:39">
      <c r="A33" s="3">
        <v>9</v>
      </c>
      <c r="B33" s="3" t="s">
        <v>71</v>
      </c>
      <c r="C33" s="20" t="s">
        <v>75</v>
      </c>
      <c r="D33" s="44">
        <v>9.5</v>
      </c>
      <c r="E33" s="39">
        <v>8.5</v>
      </c>
      <c r="F33" s="39">
        <v>10</v>
      </c>
      <c r="G33" s="39">
        <v>10</v>
      </c>
      <c r="H33" s="40">
        <f>D33*0.15+E33*0.7+F33*0.075+G33*0.075</f>
        <v>8.875</v>
      </c>
      <c r="I33" s="41">
        <v>8.1999999999999993</v>
      </c>
      <c r="J33" s="41">
        <v>8.3000000000000007</v>
      </c>
      <c r="K33" s="41">
        <v>7.9</v>
      </c>
      <c r="L33" s="61" t="s">
        <v>80</v>
      </c>
      <c r="M33" s="33">
        <f>I33*0.4+J33*0.4+K33*0.2</f>
        <v>8.18</v>
      </c>
      <c r="N33" s="39">
        <v>8</v>
      </c>
      <c r="O33" s="39">
        <v>5</v>
      </c>
      <c r="P33" s="42"/>
      <c r="Q33" s="42">
        <v>10</v>
      </c>
      <c r="R33" s="42">
        <v>10</v>
      </c>
      <c r="S33" s="42">
        <v>10</v>
      </c>
      <c r="T33" s="42"/>
      <c r="U33" s="42">
        <v>6.5</v>
      </c>
      <c r="V33" s="42">
        <v>7</v>
      </c>
      <c r="W33" s="42">
        <v>10</v>
      </c>
      <c r="X33" s="42">
        <v>8</v>
      </c>
      <c r="Y33" s="42">
        <v>4</v>
      </c>
      <c r="Z33" s="35">
        <f>M33*0.18+N33*0.18+O33*0.04+(P33+Q33+R33+S33+T33+U33+V33+W33+X33+Y33)/9*0.6</f>
        <v>7.4790666666666663</v>
      </c>
      <c r="AA33" s="44"/>
      <c r="AB33" s="39"/>
      <c r="AC33" s="39">
        <v>10</v>
      </c>
      <c r="AD33" s="39">
        <v>10</v>
      </c>
      <c r="AE33" s="32">
        <f>IF(C33="G",(AC33+AD33)/2,AA33*0.3+AB33*0.2+AC33*0.3+AD33*0.2)</f>
        <v>10</v>
      </c>
      <c r="AF33" s="36">
        <f>0.2*H33+0.4*Z33+0.4*AE33</f>
        <v>8.7666266666666672</v>
      </c>
      <c r="AG33" s="41">
        <v>5.3</v>
      </c>
      <c r="AH33" s="39">
        <v>9.3000000000000007</v>
      </c>
      <c r="AI33" s="43">
        <f>(AG33+AH33)/2</f>
        <v>7.3000000000000007</v>
      </c>
      <c r="AJ33" s="37">
        <f>IF(C33="G",IF(MIN(AF33,AI33)&lt;4.95,MIN(AF33,AI33),0.6*AF33+0.4*AI33),IF(MIN(AF33,AI33)&lt;5.95,MIN(AF33,AI33),0.6*AF33+0.4*AI33))</f>
        <v>8.1799759999999999</v>
      </c>
      <c r="AK33" s="15" t="str">
        <f>IF(C33="G",IF(AJ33&gt;5,"Aprovado",""),IF(AJ33&gt;=8.95,"A",IF(AJ33&gt;=7.45,"B",IF(AJ33&gt;=5.95,"C","R"))))</f>
        <v>Aprovado</v>
      </c>
    </row>
    <row r="34" spans="1:39">
      <c r="A34" s="3">
        <v>10</v>
      </c>
      <c r="B34" s="3" t="s">
        <v>72</v>
      </c>
      <c r="C34" s="20" t="s">
        <v>75</v>
      </c>
      <c r="D34" s="44">
        <v>6</v>
      </c>
      <c r="E34" s="39">
        <v>8.5</v>
      </c>
      <c r="F34" s="39">
        <v>10</v>
      </c>
      <c r="G34" s="39">
        <v>10</v>
      </c>
      <c r="H34" s="40">
        <f>D34*0.15+E34*0.7+F34*0.075+G34*0.075</f>
        <v>8.35</v>
      </c>
      <c r="I34" s="41">
        <v>8.1999999999999993</v>
      </c>
      <c r="J34" s="41">
        <v>8.3000000000000007</v>
      </c>
      <c r="K34" s="41">
        <v>7.9</v>
      </c>
      <c r="L34" s="61" t="s">
        <v>80</v>
      </c>
      <c r="M34" s="33">
        <f>I34*0.4+J34*0.4+K34*0.2</f>
        <v>8.18</v>
      </c>
      <c r="N34" s="39">
        <v>8</v>
      </c>
      <c r="O34" s="39">
        <v>5</v>
      </c>
      <c r="P34" s="42">
        <v>9.5</v>
      </c>
      <c r="Q34" s="42">
        <v>10</v>
      </c>
      <c r="R34" s="42">
        <v>10</v>
      </c>
      <c r="S34" s="42">
        <v>8</v>
      </c>
      <c r="T34" s="42"/>
      <c r="U34" s="42">
        <v>6.5</v>
      </c>
      <c r="V34" s="42">
        <v>7</v>
      </c>
      <c r="W34" s="42">
        <v>10</v>
      </c>
      <c r="X34" s="42">
        <v>6</v>
      </c>
      <c r="Y34" s="42">
        <v>6</v>
      </c>
      <c r="Z34" s="35">
        <f>M34*0.18+N34*0.18+O34*0.04+(P34+Q34+R34+S34+T34+U34+V34+W34+X34+Y34)/9*0.6</f>
        <v>7.9790666666666663</v>
      </c>
      <c r="AA34" s="44"/>
      <c r="AB34" s="39"/>
      <c r="AC34" s="39">
        <v>7</v>
      </c>
      <c r="AD34" s="39">
        <v>8</v>
      </c>
      <c r="AE34" s="32">
        <f>IF(C34="G",(AC34+AD34)/2,AA34*0.3+AB34*0.2+AC34*0.3+AD34*0.2)</f>
        <v>7.5</v>
      </c>
      <c r="AF34" s="36">
        <f>0.2*H34+0.4*Z34+0.4*AE34</f>
        <v>7.8616266666666661</v>
      </c>
      <c r="AG34" s="41">
        <v>8.8000000000000007</v>
      </c>
      <c r="AH34" s="39">
        <v>9</v>
      </c>
      <c r="AI34" s="43">
        <f>(AG34+AH34)/2</f>
        <v>8.9</v>
      </c>
      <c r="AJ34" s="37">
        <f>IF(C34="G",IF(MIN(AF34,AI34)&lt;4.95,MIN(AF34,AI34),0.6*AF34+0.4*AI34),IF(MIN(AF34,AI34)&lt;5.95,MIN(AF34,AI34),0.6*AF34+0.4*AI34))</f>
        <v>8.2769760000000012</v>
      </c>
      <c r="AK34" s="15" t="str">
        <f>IF(C34="G",IF(AJ34&gt;5,"Aprovado",""),IF(AJ34&gt;=8.95,"A",IF(AJ34&gt;=7.45,"B",IF(AJ34&gt;=5.95,"C","R"))))</f>
        <v>Aprovado</v>
      </c>
    </row>
    <row r="35" spans="1:39">
      <c r="A35" s="3">
        <v>20</v>
      </c>
      <c r="B35" s="3" t="s">
        <v>55</v>
      </c>
      <c r="C35" s="20" t="s">
        <v>33</v>
      </c>
      <c r="D35" s="44">
        <v>10</v>
      </c>
      <c r="E35" s="39">
        <v>9.5</v>
      </c>
      <c r="F35" s="39">
        <v>10</v>
      </c>
      <c r="G35" s="39">
        <v>7</v>
      </c>
      <c r="H35" s="40">
        <f>D35*0.15+E35*0.7+F35*0.075+G35*0.075</f>
        <v>9.4249999999999989</v>
      </c>
      <c r="I35" s="41">
        <v>8.6</v>
      </c>
      <c r="J35" s="41">
        <v>8.6</v>
      </c>
      <c r="K35" s="41">
        <v>7.9</v>
      </c>
      <c r="L35" s="61" t="s">
        <v>80</v>
      </c>
      <c r="M35" s="33">
        <f>I35*0.4+J35*0.4+K35*0.2</f>
        <v>8.4600000000000009</v>
      </c>
      <c r="N35" s="39">
        <v>9</v>
      </c>
      <c r="O35" s="39">
        <v>0</v>
      </c>
      <c r="P35" s="42">
        <v>7</v>
      </c>
      <c r="Q35" s="42">
        <v>10</v>
      </c>
      <c r="R35" s="42">
        <v>8.5</v>
      </c>
      <c r="S35" s="42"/>
      <c r="T35" s="42">
        <v>9</v>
      </c>
      <c r="U35" s="42">
        <v>6.5</v>
      </c>
      <c r="V35" s="42">
        <v>10</v>
      </c>
      <c r="W35" s="42"/>
      <c r="X35" s="42">
        <v>9</v>
      </c>
      <c r="Y35" s="42"/>
      <c r="Z35" s="35">
        <f>M35*0.18+N35*0.18+O35*0.04+(P35+Q35+R35+S35+T35+U35+V35+W35+X35+Y35)/9*0.6</f>
        <v>7.1428000000000003</v>
      </c>
      <c r="AA35" s="44">
        <v>10</v>
      </c>
      <c r="AB35" s="39">
        <v>10</v>
      </c>
      <c r="AC35" s="39">
        <v>9.5</v>
      </c>
      <c r="AD35" s="39">
        <v>10</v>
      </c>
      <c r="AE35" s="32">
        <f>IF(C35="G",(AC35+AD35)/2,AA35*0.3+AB35*0.2+AC35*0.3+AD35*0.2)</f>
        <v>9.85</v>
      </c>
      <c r="AF35" s="36">
        <f>0.2*H35+0.4*Z35+0.4*AE35</f>
        <v>8.6821199999999994</v>
      </c>
      <c r="AG35" s="41">
        <v>9.4</v>
      </c>
      <c r="AH35" s="39">
        <v>10</v>
      </c>
      <c r="AI35" s="43">
        <f>(AG35+AH35)/2</f>
        <v>9.6999999999999993</v>
      </c>
      <c r="AJ35" s="37">
        <f>IF(C35="G",IF(MIN(AF35,AI35)&lt;4.95,MIN(AF35,AI35),0.6*AF35+0.4*AI35),IF(MIN(AF35,AI35)&lt;5.95,MIN(AF35,AI35),0.6*AF35+0.4*AI35))</f>
        <v>9.0892719999999994</v>
      </c>
      <c r="AK35" s="15" t="str">
        <f>IF(C35="G",IF(AJ35&gt;5,"Aprovado",""),IF(AJ35&gt;=8.95,"A",IF(AJ35&gt;=7.45,"B",IF(AJ35&gt;=5.95,"C","R"))))</f>
        <v>A</v>
      </c>
      <c r="AM35" t="s">
        <v>90</v>
      </c>
    </row>
    <row r="36" spans="1:39">
      <c r="A36" s="3">
        <v>6</v>
      </c>
      <c r="B36" s="3" t="s">
        <v>73</v>
      </c>
      <c r="C36" s="20" t="s">
        <v>75</v>
      </c>
      <c r="D36" s="44">
        <v>9</v>
      </c>
      <c r="E36" s="39">
        <v>7</v>
      </c>
      <c r="F36" s="39">
        <v>9</v>
      </c>
      <c r="G36" s="39">
        <v>10</v>
      </c>
      <c r="H36" s="40">
        <f>D36*0.15+E36*0.7+F36*0.075+G36*0.075</f>
        <v>7.6749999999999989</v>
      </c>
      <c r="I36" s="41">
        <v>9</v>
      </c>
      <c r="J36" s="41">
        <v>8.6999999999999993</v>
      </c>
      <c r="K36" s="41">
        <v>8</v>
      </c>
      <c r="L36" s="61" t="s">
        <v>80</v>
      </c>
      <c r="M36" s="33">
        <f>I36*0.4+J36*0.4+K36*0.2</f>
        <v>8.68</v>
      </c>
      <c r="N36" s="39">
        <v>10</v>
      </c>
      <c r="O36" s="39">
        <v>10</v>
      </c>
      <c r="P36" s="42">
        <v>10</v>
      </c>
      <c r="Q36" s="42">
        <v>10</v>
      </c>
      <c r="R36" s="42">
        <v>9</v>
      </c>
      <c r="S36" s="42">
        <v>10</v>
      </c>
      <c r="T36" s="42">
        <v>8</v>
      </c>
      <c r="U36" s="42">
        <v>6.5</v>
      </c>
      <c r="V36" s="42">
        <v>10</v>
      </c>
      <c r="W36" s="42">
        <v>8.5</v>
      </c>
      <c r="X36" s="42"/>
      <c r="Y36" s="42">
        <v>6</v>
      </c>
      <c r="Z36" s="35">
        <f>M36*0.18+N36*0.18+O36*0.04+(P36+Q36+R36+S36+T36+U36+V36+W36+X36+Y36)/9*0.6</f>
        <v>8.9623999999999988</v>
      </c>
      <c r="AA36" s="44"/>
      <c r="AB36" s="39"/>
      <c r="AC36" s="39">
        <v>9.5</v>
      </c>
      <c r="AD36" s="39">
        <v>10</v>
      </c>
      <c r="AE36" s="32">
        <f>IF(C36="G",(AC36+AD36)/2,AA36*0.3+AB36*0.2+AC36*0.3+AD36*0.2)</f>
        <v>9.75</v>
      </c>
      <c r="AF36" s="36">
        <f>0.2*H36+0.4*Z36+0.4*AE36</f>
        <v>9.0199600000000011</v>
      </c>
      <c r="AG36" s="41">
        <v>4.3</v>
      </c>
      <c r="AH36" s="39">
        <v>8.1999999999999993</v>
      </c>
      <c r="AI36" s="43">
        <f>(AG36+AH36)/2</f>
        <v>6.25</v>
      </c>
      <c r="AJ36" s="37">
        <f>IF(C36="G",IF(MIN(AF36,AI36)&lt;4.95,MIN(AF36,AI36),0.6*AF36+0.4*AI36),IF(MIN(AF36,AI36)&lt;5.95,MIN(AF36,AI36),0.6*AF36+0.4*AI36))</f>
        <v>7.9119760000000001</v>
      </c>
      <c r="AK36" s="15" t="str">
        <f>IF(C36="G",IF(AJ36&gt;5,"Aprovado",""),IF(AJ36&gt;=8.95,"A",IF(AJ36&gt;=7.45,"B",IF(AJ36&gt;=5.95,"C","R"))))</f>
        <v>Aprovado</v>
      </c>
    </row>
    <row r="37" spans="1:39">
      <c r="A37" s="3">
        <v>2</v>
      </c>
      <c r="B37" s="3" t="s">
        <v>5</v>
      </c>
      <c r="C37" s="20" t="s">
        <v>33</v>
      </c>
      <c r="D37" s="38">
        <v>8.5</v>
      </c>
      <c r="E37" s="39">
        <v>7</v>
      </c>
      <c r="F37" s="39">
        <v>8</v>
      </c>
      <c r="G37" s="39">
        <v>10</v>
      </c>
      <c r="H37" s="40">
        <f>D37*0.15+E37*0.7+F37*0.075+G37*0.075</f>
        <v>7.5249999999999986</v>
      </c>
      <c r="I37" s="41"/>
      <c r="J37" s="41"/>
      <c r="K37" s="41"/>
      <c r="L37" s="61" t="s">
        <v>80</v>
      </c>
      <c r="M37" s="33">
        <f>I37*0.4+J37*0.4+K37*0.2</f>
        <v>0</v>
      </c>
      <c r="N37" s="39"/>
      <c r="O37" s="39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35">
        <f>M37*0.18+N37*0.18+O37*0.04+(P37+Q37+R37+S37+T37+U37+V37+W37+X37+Y37)/9*0.6</f>
        <v>0</v>
      </c>
      <c r="AA37" s="38"/>
      <c r="AB37" s="39"/>
      <c r="AC37" s="39"/>
      <c r="AD37" s="39"/>
      <c r="AE37" s="32">
        <f>IF(C37="G",(AC37+AD37)/2,AA37*0.3+AB37*0.2+AC37*0.3+AD37*0.2)</f>
        <v>0</v>
      </c>
      <c r="AF37" s="36">
        <f>0.2*H37+0.4*Z37+0.4*AE37</f>
        <v>1.5049999999999999</v>
      </c>
      <c r="AG37" s="41"/>
      <c r="AH37" s="39"/>
      <c r="AI37" s="43">
        <f>(AG37+AH37)/2</f>
        <v>0</v>
      </c>
      <c r="AJ37" s="37">
        <f>IF(C37="G",IF(MIN(AF37,AI37)&lt;4.95,MIN(AF37,AI37),0.6*AF37+0.4*AI37),IF(MIN(AF37,AI37)&lt;5.95,MIN(AF37,AI37),0.6*AF37+0.4*AI37))</f>
        <v>0</v>
      </c>
      <c r="AK37" s="15" t="str">
        <f>IF(C37="G",IF(AJ37&gt;5,"Aprovado",""),IF(AJ37&gt;=8.95,"A",IF(AJ37&gt;=7.45,"B",IF(AJ37&gt;=5.95,"C","R"))))</f>
        <v>R</v>
      </c>
    </row>
    <row r="38" spans="1:39">
      <c r="A38" s="3">
        <v>18</v>
      </c>
      <c r="B38" s="3" t="s">
        <v>74</v>
      </c>
      <c r="C38" s="20" t="s">
        <v>75</v>
      </c>
      <c r="D38" s="44">
        <v>8.5</v>
      </c>
      <c r="E38" s="39">
        <v>10</v>
      </c>
      <c r="F38" s="39">
        <v>8</v>
      </c>
      <c r="G38" s="39">
        <v>10</v>
      </c>
      <c r="H38" s="40">
        <f>D38*0.15+E38*0.7+F38*0.075+G38*0.075</f>
        <v>9.625</v>
      </c>
      <c r="I38" s="41">
        <v>9.6999999999999993</v>
      </c>
      <c r="J38" s="41">
        <v>9.6999999999999993</v>
      </c>
      <c r="K38" s="41">
        <v>8.8000000000000007</v>
      </c>
      <c r="L38" s="61" t="s">
        <v>80</v>
      </c>
      <c r="M38" s="33">
        <f>I38*0.4+J38*0.4+K38*0.2</f>
        <v>9.52</v>
      </c>
      <c r="N38" s="39">
        <v>10</v>
      </c>
      <c r="O38" s="39">
        <v>10</v>
      </c>
      <c r="P38" s="42">
        <v>9.5</v>
      </c>
      <c r="Q38" s="60"/>
      <c r="R38" s="42">
        <v>9.5</v>
      </c>
      <c r="S38" s="42">
        <v>10</v>
      </c>
      <c r="T38" s="42">
        <v>9</v>
      </c>
      <c r="U38" s="42">
        <v>6.5</v>
      </c>
      <c r="V38" s="42">
        <v>10</v>
      </c>
      <c r="W38" s="42">
        <v>10</v>
      </c>
      <c r="X38" s="42">
        <v>10</v>
      </c>
      <c r="Y38" s="42">
        <v>6</v>
      </c>
      <c r="Z38" s="35">
        <f>M38*0.18+N38*0.18+O38*0.04+(P38+Q38+R38+S38+T38+U38+V38+W38+X38+Y38)/9*0.6</f>
        <v>9.280266666666666</v>
      </c>
      <c r="AA38" s="44"/>
      <c r="AB38" s="39"/>
      <c r="AC38" s="39">
        <v>9.5</v>
      </c>
      <c r="AD38" s="39">
        <v>10</v>
      </c>
      <c r="AE38" s="32">
        <f>IF(C38="G",(AC38+AD38)/2,AA38*0.3+AB38*0.2+AC38*0.3+AD38*0.2)</f>
        <v>9.75</v>
      </c>
      <c r="AF38" s="36">
        <f>0.2*H38+0.4*Z38+0.4*AE38</f>
        <v>9.5371066666666664</v>
      </c>
      <c r="AG38" s="41">
        <v>9.8000000000000007</v>
      </c>
      <c r="AH38" s="39">
        <v>9.5</v>
      </c>
      <c r="AI38" s="43">
        <f>(AG38+AH38)/2</f>
        <v>9.65</v>
      </c>
      <c r="AJ38" s="37">
        <f>IF(C38="G",IF(MIN(AF38,AI38)&lt;4.95,MIN(AF38,AI38),0.6*AF38+0.4*AI38),IF(MIN(AF38,AI38)&lt;5.95,MIN(AF38,AI38),0.6*AF38+0.4*AI38))</f>
        <v>9.5822640000000003</v>
      </c>
      <c r="AK38" s="15" t="str">
        <f>IF(C38="G",IF(AJ38&gt;5,"Aprovado",""),IF(AJ38&gt;=8.95,"A",IF(AJ38&gt;=7.45,"B",IF(AJ38&gt;=5.95,"C","R"))))</f>
        <v>Aprovado</v>
      </c>
    </row>
    <row r="39" spans="1:39">
      <c r="A39" s="3">
        <v>19</v>
      </c>
      <c r="B39" s="3" t="s">
        <v>56</v>
      </c>
      <c r="C39" s="20" t="s">
        <v>33</v>
      </c>
      <c r="D39" s="44">
        <v>10</v>
      </c>
      <c r="E39" s="39">
        <v>9.5</v>
      </c>
      <c r="F39" s="39">
        <v>10</v>
      </c>
      <c r="G39" s="39">
        <v>10</v>
      </c>
      <c r="H39" s="40">
        <f>D39*0.15+E39*0.7+F39*0.075+G39*0.075</f>
        <v>9.6499999999999986</v>
      </c>
      <c r="I39" s="41">
        <v>8.1999999999999993</v>
      </c>
      <c r="J39" s="41">
        <v>8.3000000000000007</v>
      </c>
      <c r="K39" s="41">
        <v>7.9</v>
      </c>
      <c r="L39" s="61" t="s">
        <v>80</v>
      </c>
      <c r="M39" s="33">
        <f>I39*0.4+J39*0.4+K39*0.2</f>
        <v>8.18</v>
      </c>
      <c r="N39" s="39">
        <v>8</v>
      </c>
      <c r="O39" s="39">
        <v>5</v>
      </c>
      <c r="P39" s="42">
        <v>10</v>
      </c>
      <c r="Q39" s="42">
        <v>10</v>
      </c>
      <c r="R39" s="42">
        <v>9.5</v>
      </c>
      <c r="S39" s="42">
        <v>9</v>
      </c>
      <c r="T39" s="42"/>
      <c r="U39" s="42">
        <v>10</v>
      </c>
      <c r="V39" s="42">
        <v>10</v>
      </c>
      <c r="W39" s="42">
        <v>10</v>
      </c>
      <c r="X39" s="42">
        <v>10</v>
      </c>
      <c r="Y39" s="42">
        <v>10</v>
      </c>
      <c r="Z39" s="35">
        <f>M39*0.18+N39*0.18+O39*0.04+(P39+Q39+R39+S39+T39+U39+V39+W39+X39+Y39)/9*0.6</f>
        <v>9.0123999999999995</v>
      </c>
      <c r="AA39" s="44">
        <v>8.5</v>
      </c>
      <c r="AB39" s="39">
        <v>7.5</v>
      </c>
      <c r="AC39" s="39">
        <v>9.5</v>
      </c>
      <c r="AD39" s="39">
        <v>10</v>
      </c>
      <c r="AE39" s="32">
        <f>IF(C39="G",(AC39+AD39)/2,AA39*0.3+AB39*0.2+AC39*0.3+AD39*0.2)</f>
        <v>8.9</v>
      </c>
      <c r="AF39" s="36">
        <f>0.2*H39+0.4*Z39+0.4*AE39</f>
        <v>9.0949600000000004</v>
      </c>
      <c r="AG39" s="41">
        <v>8.6999999999999993</v>
      </c>
      <c r="AH39" s="39">
        <v>9.8000000000000007</v>
      </c>
      <c r="AI39" s="43">
        <f>(AG39+AH39)/2</f>
        <v>9.25</v>
      </c>
      <c r="AJ39" s="37">
        <f>IF(C39="G",IF(MIN(AF39,AI39)&lt;4.95,MIN(AF39,AI39),0.6*AF39+0.4*AI39),IF(MIN(AF39,AI39)&lt;5.95,MIN(AF39,AI39),0.6*AF39+0.4*AI39))</f>
        <v>9.1569760000000002</v>
      </c>
      <c r="AK39" s="15" t="str">
        <f>IF(C39="G",IF(AJ39&gt;5,"Aprovado",""),IF(AJ39&gt;=8.95,"A",IF(AJ39&gt;=7.45,"B",IF(AJ39&gt;=5.95,"C","R"))))</f>
        <v>A</v>
      </c>
      <c r="AM39" t="s">
        <v>92</v>
      </c>
    </row>
    <row r="40" spans="1:39">
      <c r="A40" s="3">
        <v>18</v>
      </c>
      <c r="B40" s="3" t="s">
        <v>57</v>
      </c>
      <c r="C40" s="20" t="s">
        <v>33</v>
      </c>
      <c r="D40" s="44">
        <v>8.5</v>
      </c>
      <c r="E40" s="39">
        <v>10</v>
      </c>
      <c r="F40" s="39">
        <v>8</v>
      </c>
      <c r="G40" s="39">
        <v>10</v>
      </c>
      <c r="H40" s="40">
        <f>D40*0.15+E40*0.7+F40*0.075+G40*0.075</f>
        <v>9.625</v>
      </c>
      <c r="I40" s="41">
        <v>9.6999999999999993</v>
      </c>
      <c r="J40" s="41">
        <v>9.6999999999999993</v>
      </c>
      <c r="K40" s="41">
        <v>8.8000000000000007</v>
      </c>
      <c r="L40" s="61" t="s">
        <v>80</v>
      </c>
      <c r="M40" s="33">
        <f>I40*0.4+J40*0.4+K40*0.2</f>
        <v>9.52</v>
      </c>
      <c r="N40" s="39">
        <v>10</v>
      </c>
      <c r="O40" s="39">
        <v>10</v>
      </c>
      <c r="P40" s="42">
        <v>9.5</v>
      </c>
      <c r="Q40" s="60"/>
      <c r="R40" s="42">
        <v>9.5</v>
      </c>
      <c r="S40" s="42">
        <v>10</v>
      </c>
      <c r="T40" s="42">
        <v>9</v>
      </c>
      <c r="U40" s="42">
        <v>6.5</v>
      </c>
      <c r="V40" s="42">
        <v>10</v>
      </c>
      <c r="W40" s="42">
        <v>10</v>
      </c>
      <c r="X40" s="42">
        <v>10</v>
      </c>
      <c r="Y40" s="42">
        <v>6</v>
      </c>
      <c r="Z40" s="35">
        <f>M40*0.18+N40*0.18+O40*0.04+(P40+Q40+R40+S40+T40+U40+V40+W40+X40+Y40)/9*0.6</f>
        <v>9.280266666666666</v>
      </c>
      <c r="AA40" s="44">
        <v>10</v>
      </c>
      <c r="AB40" s="39">
        <v>10</v>
      </c>
      <c r="AC40" s="39">
        <v>9.5</v>
      </c>
      <c r="AD40" s="39">
        <v>10</v>
      </c>
      <c r="AE40" s="32">
        <f>IF(C40="G",(AC40+AD40)/2,AA40*0.3+AB40*0.2+AC40*0.3+AD40*0.2)</f>
        <v>9.85</v>
      </c>
      <c r="AF40" s="36">
        <f>0.2*H40+0.4*Z40+0.4*AE40</f>
        <v>9.5771066666666673</v>
      </c>
      <c r="AG40" s="41">
        <v>9.9</v>
      </c>
      <c r="AH40" s="39">
        <v>6</v>
      </c>
      <c r="AI40" s="43">
        <f>(AG40+AH40)/2</f>
        <v>7.95</v>
      </c>
      <c r="AJ40" s="37">
        <f>IF(C40="G",IF(MIN(AF40,AI40)&lt;4.95,MIN(AF40,AI40),0.6*AF40+0.4*AI40),IF(MIN(AF40,AI40)&lt;5.95,MIN(AF40,AI40),0.6*AF40+0.4*AI40))</f>
        <v>8.9262639999999998</v>
      </c>
      <c r="AK40" s="15" t="str">
        <f>IF(C40="G",IF(AJ40&gt;5,"Aprovado",""),IF(AJ40&gt;=8.95,"A",IF(AJ40&gt;=7.45,"B",IF(AJ40&gt;=5.95,"C","R"))))</f>
        <v>B</v>
      </c>
      <c r="AM40" t="s">
        <v>85</v>
      </c>
    </row>
    <row r="41" spans="1:39">
      <c r="A41" s="3">
        <v>6</v>
      </c>
      <c r="B41" s="3" t="s">
        <v>58</v>
      </c>
      <c r="C41" s="20" t="s">
        <v>33</v>
      </c>
      <c r="D41" s="44">
        <v>9</v>
      </c>
      <c r="E41" s="39">
        <v>7</v>
      </c>
      <c r="F41" s="39">
        <v>9</v>
      </c>
      <c r="G41" s="39">
        <v>10</v>
      </c>
      <c r="H41" s="40">
        <f>D41*0.15+E41*0.7+F41*0.075+G41*0.075</f>
        <v>7.6749999999999989</v>
      </c>
      <c r="I41" s="41">
        <v>9</v>
      </c>
      <c r="J41" s="41">
        <v>8.6999999999999993</v>
      </c>
      <c r="K41" s="41">
        <v>8</v>
      </c>
      <c r="L41" s="61" t="s">
        <v>80</v>
      </c>
      <c r="M41" s="33">
        <f>I41*0.4+J41*0.4+K41*0.2</f>
        <v>8.68</v>
      </c>
      <c r="N41" s="39">
        <v>10</v>
      </c>
      <c r="O41" s="39">
        <v>10</v>
      </c>
      <c r="P41" s="42">
        <v>10</v>
      </c>
      <c r="Q41" s="42">
        <v>10</v>
      </c>
      <c r="R41" s="42">
        <v>9</v>
      </c>
      <c r="S41" s="42">
        <v>10</v>
      </c>
      <c r="T41" s="42">
        <v>8</v>
      </c>
      <c r="U41" s="42">
        <v>6.5</v>
      </c>
      <c r="V41" s="42">
        <v>10</v>
      </c>
      <c r="W41" s="42">
        <v>8.5</v>
      </c>
      <c r="X41" s="42"/>
      <c r="Y41" s="42">
        <v>6</v>
      </c>
      <c r="Z41" s="35">
        <f>M41*0.18+N41*0.18+O41*0.04+(P41+Q41+R41+S41+T41+U41+V41+W41+X41+Y41)/9*0.6</f>
        <v>8.9623999999999988</v>
      </c>
      <c r="AA41" s="44">
        <v>9</v>
      </c>
      <c r="AB41" s="39">
        <v>10</v>
      </c>
      <c r="AC41" s="39">
        <v>9.5</v>
      </c>
      <c r="AD41" s="39">
        <v>10</v>
      </c>
      <c r="AE41" s="32">
        <f>IF(C41="G",(AC41+AD41)/2,AA41*0.3+AB41*0.2+AC41*0.3+AD41*0.2)</f>
        <v>9.5499999999999989</v>
      </c>
      <c r="AF41" s="36">
        <f>0.2*H41+0.4*Z41+0.4*AE41</f>
        <v>8.9399599999999992</v>
      </c>
      <c r="AG41" s="41">
        <v>9.8000000000000007</v>
      </c>
      <c r="AH41" s="39">
        <v>9.6999999999999993</v>
      </c>
      <c r="AI41" s="43">
        <f>(AG41+AH41)/2</f>
        <v>9.75</v>
      </c>
      <c r="AJ41" s="37">
        <f>IF(C41="G",IF(MIN(AF41,AI41)&lt;4.95,MIN(AF41,AI41),0.6*AF41+0.4*AI41),IF(MIN(AF41,AI41)&lt;5.95,MIN(AF41,AI41),0.6*AF41+0.4*AI41))</f>
        <v>9.2639759999999995</v>
      </c>
      <c r="AK41" s="15" t="str">
        <f>IF(C41="G",IF(AJ41&gt;5,"Aprovado",""),IF(AJ41&gt;=8.95,"A",IF(AJ41&gt;=7.45,"B",IF(AJ41&gt;=5.95,"C","R"))))</f>
        <v>A</v>
      </c>
      <c r="AM41" t="s">
        <v>85</v>
      </c>
    </row>
    <row r="42" spans="1:39">
      <c r="A42" s="3">
        <v>9</v>
      </c>
      <c r="B42" s="3" t="s">
        <v>59</v>
      </c>
      <c r="C42" s="20" t="s">
        <v>33</v>
      </c>
      <c r="D42" s="44">
        <v>9.5</v>
      </c>
      <c r="E42" s="39">
        <v>8.5</v>
      </c>
      <c r="F42" s="39">
        <v>10</v>
      </c>
      <c r="G42" s="39">
        <v>10</v>
      </c>
      <c r="H42" s="40">
        <f>D42*0.15+E42*0.7+F42*0.075+G42*0.075</f>
        <v>8.875</v>
      </c>
      <c r="I42" s="41">
        <v>8.1999999999999993</v>
      </c>
      <c r="J42" s="41">
        <v>8.3000000000000007</v>
      </c>
      <c r="K42" s="41">
        <v>7.9</v>
      </c>
      <c r="L42" s="61" t="s">
        <v>80</v>
      </c>
      <c r="M42" s="33">
        <f>I42*0.4+J42*0.4+K42*0.2</f>
        <v>8.18</v>
      </c>
      <c r="N42" s="39">
        <v>8</v>
      </c>
      <c r="O42" s="39">
        <v>5</v>
      </c>
      <c r="P42" s="42"/>
      <c r="Q42" s="42">
        <v>10</v>
      </c>
      <c r="R42" s="42">
        <v>10</v>
      </c>
      <c r="S42" s="42">
        <v>10</v>
      </c>
      <c r="T42" s="42"/>
      <c r="U42" s="42">
        <v>6.5</v>
      </c>
      <c r="V42" s="42">
        <v>7</v>
      </c>
      <c r="W42" s="42">
        <v>10</v>
      </c>
      <c r="X42" s="42">
        <v>8</v>
      </c>
      <c r="Y42" s="42">
        <v>4</v>
      </c>
      <c r="Z42" s="35">
        <f>M42*0.18+N42*0.18+O42*0.04+(P42+Q42+R42+S42+T42+U42+V42+W42+X42+Y42)/9*0.6</f>
        <v>7.4790666666666663</v>
      </c>
      <c r="AA42" s="44">
        <v>9.5</v>
      </c>
      <c r="AB42" s="39">
        <v>10</v>
      </c>
      <c r="AC42" s="39">
        <v>10</v>
      </c>
      <c r="AD42" s="39">
        <v>10</v>
      </c>
      <c r="AE42" s="32">
        <f>IF(C42="G",(AC42+AD42)/2,AA42*0.3+AB42*0.2+AC42*0.3+AD42*0.2)</f>
        <v>9.85</v>
      </c>
      <c r="AF42" s="36">
        <f>0.2*H42+0.4*Z42+0.4*AE42</f>
        <v>8.7066266666666667</v>
      </c>
      <c r="AG42" s="41">
        <v>9.3000000000000007</v>
      </c>
      <c r="AH42" s="39">
        <v>9.5</v>
      </c>
      <c r="AI42" s="43">
        <f>(AG42+AH42)/2</f>
        <v>9.4</v>
      </c>
      <c r="AJ42" s="37">
        <f>IF(C42="G",IF(MIN(AF42,AI42)&lt;4.95,MIN(AF42,AI42),0.6*AF42+0.4*AI42),IF(MIN(AF42,AI42)&lt;5.95,MIN(AF42,AI42),0.6*AF42+0.4*AI42))</f>
        <v>8.9839760000000002</v>
      </c>
      <c r="AK42" s="15" t="str">
        <f>IF(C42="G",IF(AJ42&gt;5,"Aprovado",""),IF(AJ42&gt;=8.95,"A",IF(AJ42&gt;=7.45,"B",IF(AJ42&gt;=5.95,"C","R"))))</f>
        <v>A</v>
      </c>
      <c r="AM42" t="s">
        <v>86</v>
      </c>
    </row>
    <row r="43" spans="1:39" ht="13.5" thickBot="1">
      <c r="A43" s="23">
        <v>11</v>
      </c>
      <c r="B43" s="23" t="s">
        <v>60</v>
      </c>
      <c r="C43" s="24" t="s">
        <v>33</v>
      </c>
      <c r="D43" s="45">
        <v>8</v>
      </c>
      <c r="E43" s="46">
        <v>8.5</v>
      </c>
      <c r="F43" s="46">
        <v>7</v>
      </c>
      <c r="G43" s="46">
        <v>0</v>
      </c>
      <c r="H43" s="47">
        <f>D43*0.15+E43*0.7+F43*0.075+G43*0.075</f>
        <v>7.6749999999999998</v>
      </c>
      <c r="I43" s="41">
        <v>8.1999999999999993</v>
      </c>
      <c r="J43" s="41">
        <v>8.3000000000000007</v>
      </c>
      <c r="K43" s="41">
        <v>8.1999999999999993</v>
      </c>
      <c r="L43" s="61" t="s">
        <v>80</v>
      </c>
      <c r="M43" s="33">
        <f>I43*0.4+J43*0.4+K43*0.2</f>
        <v>8.24</v>
      </c>
      <c r="N43" s="46">
        <v>8.5</v>
      </c>
      <c r="O43" s="46">
        <v>0</v>
      </c>
      <c r="P43" s="49">
        <v>9</v>
      </c>
      <c r="Q43" s="49">
        <v>6.5</v>
      </c>
      <c r="R43" s="49">
        <v>9</v>
      </c>
      <c r="S43" s="49">
        <v>10</v>
      </c>
      <c r="T43" s="49">
        <v>10</v>
      </c>
      <c r="U43" s="49">
        <v>10</v>
      </c>
      <c r="V43" s="49"/>
      <c r="W43" s="49"/>
      <c r="X43" s="49"/>
      <c r="Y43" s="49">
        <v>10</v>
      </c>
      <c r="Z43" s="35">
        <f>M43*0.18+N43*0.18+O43*0.04+(P43+Q43+R43+S43+T43+U43+V43+W43+X43+Y43)/9*0.6</f>
        <v>7.3132000000000001</v>
      </c>
      <c r="AA43" s="45">
        <v>6</v>
      </c>
      <c r="AB43" s="46">
        <v>4</v>
      </c>
      <c r="AC43" s="46">
        <v>8</v>
      </c>
      <c r="AD43" s="46">
        <v>10</v>
      </c>
      <c r="AE43" s="32">
        <f>IF(C43="G",(AC43+AD43)/2,AA43*0.3+AB43*0.2+AC43*0.3+AD43*0.2)</f>
        <v>7</v>
      </c>
      <c r="AF43" s="36">
        <f>0.2*H43+0.4*Z43+0.4*AE43</f>
        <v>7.2602800000000016</v>
      </c>
      <c r="AG43" s="48">
        <v>8.1999999999999993</v>
      </c>
      <c r="AH43" s="46">
        <v>8.3000000000000007</v>
      </c>
      <c r="AI43" s="50">
        <f>(AG43+AH43)/2</f>
        <v>8.25</v>
      </c>
      <c r="AJ43" s="51">
        <f>IF(C43="G",IF(MIN(AF43,AI43)&lt;4.95,MIN(AF43,AI43),0.6*AF43+0.4*AI43),IF(MIN(AF43,AI43)&lt;5.95,MIN(AF43,AI43),0.6*AF43+0.4*AI43))</f>
        <v>7.656168000000001</v>
      </c>
      <c r="AK43" s="15" t="str">
        <f>IF(C43="G",IF(AJ43&gt;5,"Aprovado",""),IF(AJ43&gt;=8.95,"A",IF(AJ43&gt;=7.45,"B",IF(AJ43&gt;=5.95,"C","R"))))</f>
        <v>B</v>
      </c>
      <c r="AM43" t="s">
        <v>95</v>
      </c>
    </row>
    <row r="44" spans="1:39">
      <c r="A44" s="25"/>
      <c r="B44" s="26"/>
      <c r="C44" s="27"/>
      <c r="D44" s="28"/>
      <c r="E44" s="25"/>
      <c r="F44" s="25"/>
      <c r="G44" s="25"/>
      <c r="H44" s="29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9"/>
      <c r="AA44" s="28"/>
      <c r="AB44" s="25"/>
      <c r="AC44" s="25"/>
      <c r="AD44" s="25"/>
      <c r="AE44" s="29"/>
      <c r="AF44" s="30"/>
      <c r="AG44" s="25"/>
      <c r="AH44" s="25"/>
      <c r="AI44" s="29"/>
      <c r="AJ44" s="25"/>
      <c r="AK44" s="29"/>
    </row>
  </sheetData>
  <sortState ref="A3:AM43">
    <sortCondition ref="B3:B43"/>
  </sortState>
  <phoneticPr fontId="0" type="noConversion"/>
  <conditionalFormatting sqref="D3:AJ43">
    <cfRule type="cellIs" dxfId="5" priority="11" stopIfTrue="1" operator="lessThan">
      <formula>6</formula>
    </cfRule>
    <cfRule type="cellIs" dxfId="4" priority="12" stopIfTrue="1" operator="greaterThan">
      <formula>8.99</formula>
    </cfRule>
  </conditionalFormatting>
  <conditionalFormatting sqref="AK3:AK43">
    <cfRule type="cellIs" dxfId="3" priority="1" stopIfTrue="1" operator="equal">
      <formula>"R"</formula>
    </cfRule>
    <cfRule type="cellIs" dxfId="2" priority="2" stopIfTrue="1" operator="equal">
      <formula>"C"</formula>
    </cfRule>
    <cfRule type="cellIs" dxfId="1" priority="3" stopIfTrue="1" operator="equal">
      <formula>"B"</formula>
    </cfRule>
    <cfRule type="cellIs" dxfId="0" priority="4" stopIfTrue="1" operator="equal">
      <formula>"A"</formula>
    </cfRule>
  </conditionalFormatting>
  <pageMargins left="0.78740157499999996" right="0.78740157499999996" top="0.984251969" bottom="0.984251969" header="0.49212598499999999" footer="0.49212598499999999"/>
  <pageSetup paperSize="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99999999" footer="0.4921259849999999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Marco Aurelio Gerosa</cp:lastModifiedBy>
  <cp:lastPrinted>2009-07-02T19:34:05Z</cp:lastPrinted>
  <dcterms:created xsi:type="dcterms:W3CDTF">1997-01-10T22:22:50Z</dcterms:created>
  <dcterms:modified xsi:type="dcterms:W3CDTF">2009-07-06T21:54:25Z</dcterms:modified>
</cp:coreProperties>
</file>